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D:\Рабочая\Програми\2025-27р\"/>
    </mc:Choice>
  </mc:AlternateContent>
  <xr:revisionPtr revIDLastSave="0" documentId="13_ncr:1_{71B97AB2-36A8-417F-8BA3-D53FB73E0A26}" xr6:coauthVersionLast="47" xr6:coauthVersionMax="47" xr10:uidLastSave="{00000000-0000-0000-0000-000000000000}"/>
  <bookViews>
    <workbookView xWindow="-120" yWindow="-120" windowWidth="24240" windowHeight="13140" xr2:uid="{00000000-000D-0000-FFFF-FFFF00000000}"/>
  </bookViews>
  <sheets>
    <sheet name="25-27-уточнено" sheetId="8" r:id="rId1"/>
  </sheets>
  <calcPr calcId="191029"/>
</workbook>
</file>

<file path=xl/calcChain.xml><?xml version="1.0" encoding="utf-8"?>
<calcChain xmlns="http://schemas.openxmlformats.org/spreadsheetml/2006/main">
  <c r="I128" i="8" l="1"/>
  <c r="H128" i="8"/>
  <c r="G128" i="8"/>
  <c r="F128" i="8"/>
  <c r="I123" i="8"/>
  <c r="H123" i="8"/>
  <c r="G123" i="8"/>
  <c r="F123" i="8"/>
  <c r="I121" i="8"/>
  <c r="I120" i="8"/>
  <c r="I119" i="8"/>
  <c r="H118" i="8"/>
  <c r="G118" i="8"/>
  <c r="F118" i="8"/>
  <c r="I118" i="8" s="1"/>
  <c r="I117" i="8"/>
  <c r="H117" i="8"/>
  <c r="G117" i="8"/>
  <c r="F117" i="8"/>
  <c r="I116" i="8"/>
  <c r="H116" i="8"/>
  <c r="G116" i="8"/>
  <c r="F116" i="8"/>
  <c r="I115" i="8"/>
  <c r="H115" i="8"/>
  <c r="H113" i="8" s="1"/>
  <c r="G115" i="8"/>
  <c r="G113" i="8" s="1"/>
  <c r="F115" i="8"/>
  <c r="I114" i="8"/>
  <c r="I113" i="8" s="1"/>
  <c r="F113" i="8"/>
  <c r="H112" i="8"/>
  <c r="I112" i="8" s="1"/>
  <c r="G112" i="8"/>
  <c r="F112" i="8"/>
  <c r="H111" i="8"/>
  <c r="I111" i="8" s="1"/>
  <c r="G111" i="8"/>
  <c r="F111" i="8"/>
  <c r="G110" i="8"/>
  <c r="G108" i="8" s="1"/>
  <c r="F110" i="8"/>
  <c r="H109" i="8"/>
  <c r="I109" i="8" s="1"/>
  <c r="G109" i="8"/>
  <c r="F109" i="8"/>
  <c r="F108" i="8"/>
  <c r="I107" i="8"/>
  <c r="I106" i="8"/>
  <c r="I105" i="8"/>
  <c r="I104" i="8"/>
  <c r="H103" i="8"/>
  <c r="I103" i="8" s="1"/>
  <c r="G103" i="8"/>
  <c r="F103" i="8"/>
  <c r="I102" i="8"/>
  <c r="I101" i="8"/>
  <c r="I100" i="8"/>
  <c r="I99" i="8"/>
  <c r="H98" i="8"/>
  <c r="I98" i="8" s="1"/>
  <c r="G98" i="8"/>
  <c r="F98" i="8"/>
  <c r="I96" i="8"/>
  <c r="I95" i="8"/>
  <c r="I94" i="8"/>
  <c r="I93" i="8" s="1"/>
  <c r="H93" i="8"/>
  <c r="G93" i="8"/>
  <c r="F93" i="8"/>
  <c r="I92" i="8"/>
  <c r="I91" i="8"/>
  <c r="I90" i="8"/>
  <c r="I89" i="8"/>
  <c r="H88" i="8"/>
  <c r="G88" i="8"/>
  <c r="F88" i="8"/>
  <c r="I88" i="8" s="1"/>
  <c r="I87" i="8"/>
  <c r="I86" i="8"/>
  <c r="I85" i="8"/>
  <c r="I84" i="8"/>
  <c r="H83" i="8"/>
  <c r="G83" i="8"/>
  <c r="F83" i="8"/>
  <c r="I83" i="8" s="1"/>
  <c r="I82" i="8"/>
  <c r="I81" i="8"/>
  <c r="I80" i="8"/>
  <c r="I79" i="8"/>
  <c r="H78" i="8"/>
  <c r="G78" i="8"/>
  <c r="F78" i="8"/>
  <c r="I78" i="8" s="1"/>
  <c r="I77" i="8"/>
  <c r="I76" i="8"/>
  <c r="I75" i="8"/>
  <c r="I74" i="8"/>
  <c r="H73" i="8"/>
  <c r="G73" i="8"/>
  <c r="F73" i="8"/>
  <c r="I72" i="8"/>
  <c r="I71" i="8"/>
  <c r="I70" i="8"/>
  <c r="I69" i="8"/>
  <c r="H68" i="8"/>
  <c r="G68" i="8"/>
  <c r="F68" i="8"/>
  <c r="I68" i="8" s="1"/>
  <c r="I67" i="8"/>
  <c r="I66" i="8"/>
  <c r="I65" i="8"/>
  <c r="H65" i="8"/>
  <c r="G65" i="8"/>
  <c r="I64" i="8"/>
  <c r="I63" i="8"/>
  <c r="H63" i="8"/>
  <c r="G63" i="8"/>
  <c r="F63" i="8"/>
  <c r="I62" i="8"/>
  <c r="I61" i="8"/>
  <c r="I60" i="8"/>
  <c r="I59" i="8"/>
  <c r="I58" i="8"/>
  <c r="H58" i="8"/>
  <c r="G58" i="8"/>
  <c r="F58" i="8"/>
  <c r="I57" i="8"/>
  <c r="H57" i="8"/>
  <c r="G57" i="8"/>
  <c r="F57" i="8"/>
  <c r="I56" i="8"/>
  <c r="H56" i="8"/>
  <c r="G56" i="8"/>
  <c r="F56" i="8"/>
  <c r="I55" i="8"/>
  <c r="H55" i="8"/>
  <c r="G55" i="8"/>
  <c r="F55" i="8"/>
  <c r="I54" i="8"/>
  <c r="H54" i="8"/>
  <c r="G54" i="8"/>
  <c r="F54" i="8"/>
  <c r="F53" i="8" s="1"/>
  <c r="H53" i="8"/>
  <c r="G53" i="8"/>
  <c r="I52" i="8"/>
  <c r="I51" i="8"/>
  <c r="I50" i="8"/>
  <c r="I49" i="8"/>
  <c r="I48" i="8"/>
  <c r="H48" i="8"/>
  <c r="G48" i="8"/>
  <c r="F48" i="8"/>
  <c r="I47" i="8"/>
  <c r="I46" i="8"/>
  <c r="I45" i="8"/>
  <c r="I44" i="8"/>
  <c r="I43" i="8"/>
  <c r="H43" i="8"/>
  <c r="G43" i="8"/>
  <c r="F43" i="8"/>
  <c r="I42" i="8"/>
  <c r="I41" i="8"/>
  <c r="I40" i="8"/>
  <c r="I39" i="8"/>
  <c r="I38" i="8"/>
  <c r="H38" i="8"/>
  <c r="G38" i="8"/>
  <c r="F38" i="8"/>
  <c r="I37" i="8"/>
  <c r="I36" i="8"/>
  <c r="I35" i="8"/>
  <c r="I34" i="8"/>
  <c r="I33" i="8"/>
  <c r="H33" i="8"/>
  <c r="G33" i="8"/>
  <c r="F33" i="8"/>
  <c r="H22" i="8"/>
  <c r="G22" i="8"/>
  <c r="G12" i="8" s="1"/>
  <c r="F22" i="8"/>
  <c r="F12" i="8" s="1"/>
  <c r="H21" i="8"/>
  <c r="G21" i="8"/>
  <c r="F21" i="8"/>
  <c r="H20" i="8"/>
  <c r="G20" i="8"/>
  <c r="F20" i="8"/>
  <c r="F10" i="8" s="1"/>
  <c r="H19" i="8"/>
  <c r="G19" i="8"/>
  <c r="G9" i="8" s="1"/>
  <c r="F19" i="8"/>
  <c r="F9" i="8" s="1"/>
  <c r="I17" i="8"/>
  <c r="I16" i="8"/>
  <c r="I15" i="8"/>
  <c r="I14" i="8"/>
  <c r="I13" i="8"/>
  <c r="H13" i="8"/>
  <c r="G13" i="8"/>
  <c r="F13" i="8"/>
  <c r="G11" i="8"/>
  <c r="H110" i="8" l="1"/>
  <c r="G10" i="8"/>
  <c r="I20" i="8"/>
  <c r="I22" i="8"/>
  <c r="I12" i="8" s="1"/>
  <c r="F18" i="8"/>
  <c r="F8" i="8" s="1"/>
  <c r="I21" i="8"/>
  <c r="I11" i="8" s="1"/>
  <c r="I19" i="8"/>
  <c r="I9" i="8" s="1"/>
  <c r="H18" i="8"/>
  <c r="G18" i="8"/>
  <c r="G8" i="8" s="1"/>
  <c r="F11" i="8"/>
  <c r="I73" i="8"/>
  <c r="I53" i="8"/>
  <c r="H9" i="8"/>
  <c r="H10" i="8"/>
  <c r="H11" i="8"/>
  <c r="H12" i="8"/>
  <c r="H8" i="8" l="1"/>
  <c r="I110" i="8"/>
  <c r="I10" i="8" s="1"/>
  <c r="H108" i="8"/>
  <c r="I108" i="8" s="1"/>
  <c r="I18" i="8"/>
  <c r="I8" i="8" s="1"/>
</calcChain>
</file>

<file path=xl/sharedStrings.xml><?xml version="1.0" encoding="utf-8"?>
<sst xmlns="http://schemas.openxmlformats.org/spreadsheetml/2006/main" count="230" uniqueCount="100">
  <si>
    <t>Перелік заходів Комплексної програми енергоефективності бюджетної, комунальної та житлової сфер Ніжинської територіальної громади на 2025-2027 роки</t>
  </si>
  <si>
    <t>№ з/п</t>
  </si>
  <si>
    <t>Перелік заходів Програми</t>
  </si>
  <si>
    <t>Строк виконання заходу</t>
  </si>
  <si>
    <t>Виконавці</t>
  </si>
  <si>
    <t>Орієнтовні обсяги фінансування (тис. грн)</t>
  </si>
  <si>
    <t>Очікуваний результат</t>
  </si>
  <si>
    <t>Джерела фінансування</t>
  </si>
  <si>
    <t>у тому числі за роками</t>
  </si>
  <si>
    <t>Всього</t>
  </si>
  <si>
    <t>Всього по програмі</t>
  </si>
  <si>
    <t>2025-2027</t>
  </si>
  <si>
    <t>Всього, у т.ч.:</t>
  </si>
  <si>
    <t>Підвищення рівня енергоефективності комунальної інфраструктури, бюджетної сфери та житлового сектору із відповідним скороченням бюджетних витрат на оплату паливно-енергетичних ресурсів та забезпечення комфортного перебування мешканців ОТГ в будівлях</t>
  </si>
  <si>
    <t>місцевий бюджет</t>
  </si>
  <si>
    <t>інші бюджетні джерела фінансування (в тому числі обласний бюджет, Фонд енергоефективності)</t>
  </si>
  <si>
    <t>інші позабюджетні джерела фінансування (в тому числі проекти міжнародної технічної допомоги, міжнародні фінансові установи, енергосервісні компанії)</t>
  </si>
  <si>
    <t>кошти власників індивідуальних будинків та співвласників багатоквартирних будинків</t>
  </si>
  <si>
    <t>1</t>
  </si>
  <si>
    <t>Розробити план дій зі сталого енергетичного розвитку і клімату Ніжинської територіальної громади до 2030 року</t>
  </si>
  <si>
    <t>2025-2026</t>
  </si>
  <si>
    <t>Сектор енергоменеджменту та енергоефективності відділу економіки та інвестиційної діяльності</t>
  </si>
  <si>
    <t>Запровадження стратегічного документу зі сталого енергетичного розвитку і клімату із використанням сучасних механізмів підвищення енергоефективності та інструментів міжнародних проектів з технічного розвитку</t>
  </si>
  <si>
    <t>інші позабюджетні джерела фінансування (в тому числі проекти міжнародної технічної допомоги)</t>
  </si>
  <si>
    <t>2</t>
  </si>
  <si>
    <t>Розширення сфери запровадження системи енергетичного менеджменту   (два етапи)</t>
  </si>
  <si>
    <t>Сектор енергоменеджменту та енергоефективності відділу економіки .  Виконавчі органи Ніжинської міської ради, установи та заклади комунальної власності.</t>
  </si>
  <si>
    <t>Втілення сучасних стандартів управління енергоефективністю будівель бюджетної сфери</t>
  </si>
  <si>
    <t xml:space="preserve">місцевий бюджет                                        </t>
  </si>
  <si>
    <t>інші бюджетні джерела фінансування (в тому числі ДФРР, Фонд енергоефективності)</t>
  </si>
  <si>
    <t>кошти співвласників будинків (ОСББ)</t>
  </si>
  <si>
    <t>2.1</t>
  </si>
  <si>
    <t>Відділ економіки. Виконавчі органи Ніжинської  міської ради. Заклади бюджетної сфери.</t>
  </si>
  <si>
    <t>Сформована система енергоменеджменту призведе до скорочення споживання паливно-енергетичних ресурсів та комунальних послуг до 5-7% за рахунок контролю, аналізу, прийняття своєчасних управлінських рішень та енергоефективної поведінки задіяних посадових осіб</t>
  </si>
  <si>
    <t>кошти співвласників індивідуальних будинків, ОСББ</t>
  </si>
  <si>
    <t>2.2</t>
  </si>
  <si>
    <t>2.3</t>
  </si>
  <si>
    <t xml:space="preserve">Перший етап: Втілення інституційної основи енергетичного менеджменту, в тому числі:  Розробка та запровадження положень, посадових інструкцій, методичних рекомендацій для суб’єктів енергоменеджменту та інше.
</t>
  </si>
  <si>
    <t xml:space="preserve">Перший етап: Втілення інституційної основи енергетичного менеджменту, в тому числі: Запровадження системи матеріального стимулювання енергоефективної поведінки суб’єктів енергоменеджменту.
</t>
  </si>
  <si>
    <t>Переведення системи енергоменджменту на онлайн-режим дозволить вживати оперативні заходи із скорочення споживання паливно-енергетичних ресурсів із отриманням додаткового енергоефективного ефекту до 5%</t>
  </si>
  <si>
    <t>Другий етап: Удосконалення системи енергоменеджменту:
 Розробка та втілення системи аналітичних та управлінських дій за результатами оперативних даних системи енергомоніторингу</t>
  </si>
  <si>
    <t>інші бюджетні джерела фінансування (в тому числі Фонд енергоефективності)</t>
  </si>
  <si>
    <t>3</t>
  </si>
  <si>
    <t xml:space="preserve">Забезпечити сертифікацію енергетичної ефективності будівель:
</t>
  </si>
  <si>
    <t xml:space="preserve">Сектор енергоменеджменту та енергоефективності відділу економіки . Виконавчі органи Ніжинської міської ради, установи та заклади комунальної власності. </t>
  </si>
  <si>
    <t>30% сертифікація будівель бюджетної сфери та 30% будівель ОСББ  є інструментом формування енергоефективної політики із залученням різних джерел  інвестицій</t>
  </si>
  <si>
    <t>3.1</t>
  </si>
  <si>
    <t xml:space="preserve">Сертифікація енергетичної ефективності бюджетних установ
</t>
  </si>
  <si>
    <t>Сертифікація за 3 роки 30% будівель бюджетної сфери надасть техніко-економічне обгрунтування для енергоефективних капітальних заходів, що дозволить сформувати пріоритетні бюджетні інвестиції та обгрунтувати запит для зовнішніх донорів  (обласний бюджет, НЕФКО, ЄІБ)</t>
  </si>
  <si>
    <t>3.2</t>
  </si>
  <si>
    <t xml:space="preserve">Сертифікація енергетичної ефективності будівель об’єднаних співвласників багатоквартирних будинків 
</t>
  </si>
  <si>
    <t xml:space="preserve">Сектор енергоменеджменту та енергоефективності відділу економіки, об'єднання співвласників багатоквартирних будинків              </t>
  </si>
  <si>
    <t>Енергетична сертифікація будівель ОСББ є першим етапом отримання грантів Фонду енергоефективності для впровадження термомодернізації.                                              Сертифікація за 3 роки 30% будівель ОСББ</t>
  </si>
  <si>
    <t>Розробка робочих проектів термомодернізації будівель бюджетної та комунальної сфер.</t>
  </si>
  <si>
    <t xml:space="preserve">Виконавчі органи Ніжинської міської ради, установи та заклади комунальної власності </t>
  </si>
  <si>
    <t>22,5% бюджетних будівель матимуть проектно-кошторисну документацію, що дозволить окрім інвестицій міського бюджету подати запит на фінансування від інших донорів (обласний бюджет,  НЕФКО, ЄІБ)</t>
  </si>
  <si>
    <t>інші позабюджетні джерела фінансування (в тому числі проекти міжнародної технічної допомоги: НЕФКО, ЄІБ)</t>
  </si>
  <si>
    <t>Впровадження поетапної термомодернізації будівель бюджетних закладів (або установ) та комунальних некомерційних підприємств</t>
  </si>
  <si>
    <t>15% будівель бюджетних установ термомодернізовано за рахунок міського бюджету та залучених інших бюджетних та позабюджетних інвестицій (обласний бюджет,  НЕФКО, ЄІБ)</t>
  </si>
  <si>
    <t>інші бюджетні джерела фінансування (в тому числі обласний бюджет)</t>
  </si>
  <si>
    <t>інші позабюджетні джерела фінансування (в тому числі проекти міжнародної фінансові інституції, НЕФКО, ЄІБ)</t>
  </si>
  <si>
    <t xml:space="preserve">Сектор енергоменеджменту та енергоефективності відділу економіки .              </t>
  </si>
  <si>
    <t>інші бюджетні джерела фінансування</t>
  </si>
  <si>
    <t>кошти власників індивідуальних будинків</t>
  </si>
  <si>
    <t>відшкодування частини тіла кредиту та  відсотків за кредитом об’єднанням співвласників багатоквартирних будинків</t>
  </si>
  <si>
    <t>Управління житлово-комунального господарства та будівництва, сектор енергоменеджменту та енергоефективності відділу економіки .</t>
  </si>
  <si>
    <t>30% будівель ОСББ термомодернізовано за рахунок співфінансування 50-70% від Фонду енергоефективності ("Енергодім"), співвласників ОСББ (10-45%)  місцевого бюджету (35% на відшкодування частини тіла кредиту, але не більше 10% від вартості будівельно-монтажних робіт).                                         5% будівель ОСББ та ЖБК проведуть заходи з термомодернізації за рахунок співфінансування 20% місцевого бюджету та 80% власні кошти ОСББ та ЖБК</t>
  </si>
  <si>
    <t>Реалізувати проекти із підвищення рівня енергоефективності комунальної інфраструктури із залученням приватних інвестицій за механізмом енергосервісу (ЕСКО)</t>
  </si>
  <si>
    <t xml:space="preserve">Сектор енергоменеджменту та енергоефективності відділу економіки . Виконавчі органи Ніжинської міської ради, установи та заклади комунальної власності </t>
  </si>
  <si>
    <t>Об'єкти бюджетної сфери (будівлі бюджетних установ) та комунальної інфраструктури (вуличне освітлення, сфера централізованого теплопостачання та водопостачання) зменшать споживання енергоносіїв за рахунок впровадження енергоефективних заходів за приватні інвестиції за результатами укладення енергосервісних договорів</t>
  </si>
  <si>
    <t xml:space="preserve">інші бюджетні джерела фінансування </t>
  </si>
  <si>
    <t>інші позабюджетні джерела фінансування (в тому числі приватні інвестиції енергосервісних компаній)</t>
  </si>
  <si>
    <t>інші позабюджетні джерела фінансування (в тому числі і проекти міжнародної технічної допомоги)</t>
  </si>
  <si>
    <t xml:space="preserve"> Запровадження інструменту приєднання до Револьверного Фонду Міст  (РФМ) Асоціації «Енергоефективні міста України»
</t>
  </si>
  <si>
    <t xml:space="preserve">Управління житлово-комунального господарства та будівництва, сектор енергоменеджменту та енергоефективності відділу економіки </t>
  </si>
  <si>
    <t xml:space="preserve">Громада матиме альтернативну модель фінансування термомодернізації ОСББ без використання банківських кредитів, що дозволить пришвидшити масштабування впровадження енергоефективних заходів в житловому фонду та підвищити рівень енергоефективності інфраструктури громади в цілому </t>
  </si>
  <si>
    <t xml:space="preserve">місцевий бюджет </t>
  </si>
  <si>
    <t xml:space="preserve">Розробити інституційну основу для створення комунальної енергосервісної компанії
</t>
  </si>
  <si>
    <t>Громада матиме комунальну енергосервісну компанію, що займатиметься підготовкою та реалізацією проектів підвищення енергоефективності, проведенням енергетичних аудитів та впровадження систем моніторингу на об'єктах комунальної власності з потенціалом поширення діяльності на житлову сферу</t>
  </si>
  <si>
    <t>Підвищення обізнаності населення щодо енергоефективності, енергозбереження та раціонального використання енергоресурсів.</t>
  </si>
  <si>
    <t xml:space="preserve">Сектор енергоменеджменту та енергоефективності відділу економіки </t>
  </si>
  <si>
    <t xml:space="preserve">Сформована достатня обізнаність посадових осіб міської ради, керівників бюджетних установ й комунальних підприємств,  власників індивідуальних будинків та співвласників багатоквартирних будинків щодо використання усіх сучасних фінансових та технічних інструментів у сфері енергоефективності  </t>
  </si>
  <si>
    <t>Розроблення, виготовлення та розповсюдження інформації  серед всіх зацікавлених сторін житлової та бюджетної сфер  щодо сучасних інструментів з  енергоефективності, активізації створення ОСББ із залученням експертів міжнародних проектів (зокрема, створення поліграфічної продукції, буклетів, флаєрів, каталогів та інших презентаційних матеріалів, сувенірної продукції, проведення днів сталої енергії, виплати переможцям конкурсів енергоефективної тематики (подарункові набори, іграшки, сувенірна продукція, спортивний інвентар, солодкі призи, солодкі подарунки, реквізит для проведення заходів, тощо))</t>
  </si>
  <si>
    <t>Наповнення та супроводження, розміщення відповідної інформації на офіційному сайті Ніжинської міської ради в мережі Facebook та інших соціальних мережах щодо енергозбереження , енергоефективності в Ніжинській МТГ</t>
  </si>
  <si>
    <t xml:space="preserve">Моніторинг інформаційних ресурсів, щодо проектів міжнародної технічної допомоги, грантів, інше. Розповсюдження відповідної інформації серед структурних підрозділів міської ради, організацій, установ, на Facebook сторінці. </t>
  </si>
  <si>
    <t>Участь та сприяння у проведенні вітчизняних та закордонних заходів на  тему енергоефективності та енергозбереження (форумів, конференцій, виставок, зустрічей)</t>
  </si>
  <si>
    <t xml:space="preserve">Об'єкт бюджетної сфери та комунальні підприємства зменшать споживання електроенергії із загальної мережи за рахунок встановлення сонячної станції </t>
  </si>
  <si>
    <t>10</t>
  </si>
  <si>
    <t>12.1</t>
  </si>
  <si>
    <t>12.2</t>
  </si>
  <si>
    <t>12.3</t>
  </si>
  <si>
    <t>12.4</t>
  </si>
  <si>
    <t>інші бюджетні джерела фінансування (в тому числі  Фонд енергоефективності)</t>
  </si>
  <si>
    <t>інші бюджетні джерела фінансування (в тому числ Фонд енергоефективності)</t>
  </si>
  <si>
    <r>
      <t xml:space="preserve"> </t>
    </r>
    <r>
      <rPr>
        <sz val="14"/>
        <rFont val="Times New Roman"/>
        <family val="1"/>
        <charset val="204"/>
      </rPr>
      <t>Реалізувати проекти щодо будівництва сонячних електростанцій та інші проекти, пов'язані з відновлювальними джерелами енергії, в закладах бюджетної сфери та комунальних підприємствах</t>
    </r>
  </si>
  <si>
    <t xml:space="preserve"> відшкодування частини тіла кредита за кредитами, залученими фізичними особами відповідно до Урядової Програми для приватних домогосподарств на придбання генеруючих установок, що виробляють електричну енергію з альтернативних джерел </t>
  </si>
  <si>
    <r>
      <t xml:space="preserve">                                                                                           </t>
    </r>
    <r>
      <rPr>
        <b/>
        <sz val="10"/>
        <color theme="1"/>
        <rFont val="Times New Roman"/>
        <charset val="204"/>
      </rPr>
      <t xml:space="preserve">  Додаток 1  </t>
    </r>
    <r>
      <rPr>
        <sz val="10"/>
        <color theme="1"/>
        <rFont val="Times New Roman"/>
        <charset val="204"/>
      </rPr>
      <t xml:space="preserve">                 До Комплексної програми енергоефективності бюджетної, комунальної та житлової сфер Ніжинської територіальної громади на 2025-2027 роки</t>
    </r>
  </si>
  <si>
    <r>
      <t>Другий етап: Удосконалення системи енергоменеджменту:                                                                       
                                                                           Втілення обліку енергоспоживання із дистанційною онлайн передачею даних до системи енергомоніторингу</t>
    </r>
    <r>
      <rPr>
        <sz val="12"/>
        <color rgb="FFFF0000"/>
        <rFont val="Times New Roman"/>
        <family val="1"/>
        <charset val="204"/>
      </rPr>
      <t xml:space="preserve"> </t>
    </r>
    <r>
      <rPr>
        <sz val="12"/>
        <rFont val="Times New Roman"/>
        <family val="1"/>
        <charset val="204"/>
      </rPr>
      <t xml:space="preserve">30 % </t>
    </r>
    <r>
      <rPr>
        <sz val="12"/>
        <color theme="1"/>
        <rFont val="Times New Roman"/>
        <charset val="134"/>
      </rPr>
      <t>бюджетних установ</t>
    </r>
  </si>
  <si>
    <r>
      <t xml:space="preserve">60 індивідуальних (садибних) будинків (0,5% від загальної кількості)  термомодернізовано за рахунок співфінансування </t>
    </r>
    <r>
      <rPr>
        <sz val="12"/>
        <rFont val="Times New Roman"/>
        <family val="1"/>
        <charset val="204"/>
      </rPr>
      <t xml:space="preserve"> від</t>
    </r>
    <r>
      <rPr>
        <sz val="12"/>
        <color theme="1"/>
        <rFont val="Times New Roman"/>
        <charset val="134"/>
      </rPr>
      <t xml:space="preserve"> місцевого бюджету  та власників осель .</t>
    </r>
  </si>
  <si>
    <t>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</si>
</sst>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charset val="134"/>
      <scheme val="minor"/>
    </font>
    <font>
      <sz val="10"/>
      <color theme="1"/>
      <name val="Times New Roman"/>
      <charset val="204"/>
    </font>
    <font>
      <b/>
      <sz val="12"/>
      <color theme="1"/>
      <name val="Times New Roman"/>
      <charset val="204"/>
    </font>
    <font>
      <b/>
      <sz val="12"/>
      <color theme="1"/>
      <name val="Times New Roman"/>
      <charset val="134"/>
    </font>
    <font>
      <sz val="12"/>
      <color theme="1"/>
      <name val="Times New Roman"/>
      <charset val="134"/>
    </font>
    <font>
      <sz val="14"/>
      <color theme="1"/>
      <name val="Times New Roman"/>
      <charset val="204"/>
    </font>
    <font>
      <sz val="12"/>
      <name val="Times New Roman"/>
      <charset val="134"/>
    </font>
    <font>
      <sz val="12"/>
      <color rgb="FFFF0000"/>
      <name val="Times New Roman"/>
      <charset val="134"/>
    </font>
    <font>
      <b/>
      <sz val="10"/>
      <color theme="1"/>
      <name val="Times New Roman"/>
      <charset val="204"/>
    </font>
    <font>
      <sz val="12"/>
      <name val="Times New Roman"/>
      <family val="1"/>
      <charset val="204"/>
    </font>
    <font>
      <sz val="12"/>
      <color theme="1"/>
      <name val="Times New Roman"/>
      <family val="1"/>
      <charset val="204"/>
    </font>
    <font>
      <sz val="14"/>
      <name val="Times New Roman"/>
      <family val="1"/>
      <charset val="204"/>
    </font>
    <font>
      <sz val="12"/>
      <color rgb="FFFF0000"/>
      <name val="Times New Roman"/>
      <family val="1"/>
      <charset val="204"/>
    </font>
    <font>
      <sz val="14"/>
      <color rgb="FFFF0000"/>
      <name val="Times New Roman"/>
      <family val="1"/>
      <charset val="204"/>
    </font>
    <font>
      <b/>
      <sz val="12"/>
      <color theme="1"/>
      <name val="Times New Roman"/>
      <family val="1"/>
      <charset val="204"/>
    </font>
    <font>
      <b/>
      <sz val="12"/>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9" tint="0.79995117038483843"/>
        <bgColor indexed="64"/>
      </patternFill>
    </fill>
    <fill>
      <patternFill patternType="solid">
        <fgColor theme="9" tint="0.79998168889431442"/>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medium">
        <color auto="1"/>
      </top>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auto="1"/>
      </left>
      <right style="medium">
        <color auto="1"/>
      </right>
      <top style="medium">
        <color auto="1"/>
      </top>
      <bottom/>
      <diagonal/>
    </border>
  </borders>
  <cellStyleXfs count="1">
    <xf numFmtId="0" fontId="0" fillId="0" borderId="0"/>
  </cellStyleXfs>
  <cellXfs count="26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9" xfId="0" applyFont="1" applyFill="1" applyBorder="1" applyAlignment="1">
      <alignment horizontal="center" vertical="center" wrapText="1"/>
    </xf>
    <xf numFmtId="1" fontId="3" fillId="0" borderId="9" xfId="0" applyNumberFormat="1"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1" fontId="3" fillId="3" borderId="4" xfId="0" applyNumberFormat="1" applyFont="1" applyFill="1" applyBorder="1" applyAlignment="1">
      <alignment horizontal="center" vertical="center" wrapText="1"/>
    </xf>
    <xf numFmtId="0" fontId="3" fillId="3" borderId="14" xfId="0" applyFont="1" applyFill="1" applyBorder="1" applyAlignment="1">
      <alignment horizontal="center" vertical="center" wrapText="1"/>
    </xf>
    <xf numFmtId="1" fontId="3" fillId="3" borderId="15" xfId="0" applyNumberFormat="1" applyFont="1" applyFill="1" applyBorder="1" applyAlignment="1">
      <alignment horizontal="center" vertical="center" wrapText="1"/>
    </xf>
    <xf numFmtId="1" fontId="4" fillId="4" borderId="2"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3" borderId="15" xfId="0" applyNumberFormat="1" applyFont="1" applyFill="1" applyBorder="1" applyAlignment="1">
      <alignment horizontal="center" vertical="center" wrapText="1"/>
    </xf>
    <xf numFmtId="1" fontId="4" fillId="0" borderId="15" xfId="0" applyNumberFormat="1" applyFont="1" applyBorder="1" applyAlignment="1">
      <alignment horizontal="center" vertical="center" wrapText="1"/>
    </xf>
    <xf numFmtId="1" fontId="4" fillId="4" borderId="16" xfId="0" applyNumberFormat="1" applyFont="1" applyFill="1" applyBorder="1" applyAlignment="1">
      <alignment horizontal="center" vertical="center" wrapText="1"/>
    </xf>
    <xf numFmtId="1" fontId="4" fillId="0" borderId="2" xfId="0" applyNumberFormat="1" applyFont="1" applyBorder="1" applyAlignment="1">
      <alignment horizontal="center" vertical="center" wrapText="1"/>
    </xf>
    <xf numFmtId="1" fontId="4" fillId="0" borderId="4" xfId="0" applyNumberFormat="1" applyFont="1" applyBorder="1" applyAlignment="1">
      <alignment horizontal="center" vertical="center" wrapText="1"/>
    </xf>
    <xf numFmtId="1" fontId="4" fillId="0" borderId="6" xfId="0" applyNumberFormat="1" applyFont="1" applyBorder="1" applyAlignment="1">
      <alignment horizontal="center" vertical="center" wrapText="1"/>
    </xf>
    <xf numFmtId="1" fontId="4" fillId="3" borderId="4" xfId="0" applyNumberFormat="1" applyFont="1" applyFill="1" applyBorder="1" applyAlignment="1">
      <alignment horizontal="center" vertical="center" wrapText="1"/>
    </xf>
    <xf numFmtId="1" fontId="4" fillId="3" borderId="6"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4" borderId="6" xfId="0" applyNumberFormat="1" applyFont="1" applyFill="1" applyBorder="1" applyAlignment="1">
      <alignment horizontal="center" vertical="center" wrapText="1"/>
    </xf>
    <xf numFmtId="0" fontId="3" fillId="2" borderId="22" xfId="0" applyFont="1" applyFill="1" applyBorder="1" applyAlignment="1">
      <alignment horizontal="center" vertical="center" wrapText="1"/>
    </xf>
    <xf numFmtId="0" fontId="4" fillId="3" borderId="22" xfId="0" applyFont="1" applyFill="1" applyBorder="1" applyAlignment="1">
      <alignment vertical="center" wrapText="1"/>
    </xf>
    <xf numFmtId="1" fontId="4" fillId="4" borderId="15" xfId="0" applyNumberFormat="1" applyFont="1" applyFill="1" applyBorder="1" applyAlignment="1">
      <alignment horizontal="center" vertical="center" wrapText="1"/>
    </xf>
    <xf numFmtId="1" fontId="4" fillId="4" borderId="13" xfId="0" applyNumberFormat="1"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1" fontId="9" fillId="4" borderId="6" xfId="0" applyNumberFormat="1"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14" fillId="3"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0" borderId="6" xfId="0" applyFont="1" applyBorder="1" applyAlignment="1">
      <alignment horizontal="center" vertical="center" wrapText="1"/>
    </xf>
    <xf numFmtId="0" fontId="9"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 fontId="4"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1" fontId="4" fillId="0" borderId="6" xfId="0" applyNumberFormat="1" applyFont="1" applyFill="1" applyBorder="1" applyAlignment="1">
      <alignment horizontal="center" vertical="center" wrapText="1"/>
    </xf>
    <xf numFmtId="0" fontId="4" fillId="4" borderId="4" xfId="0" applyNumberFormat="1" applyFont="1" applyFill="1" applyBorder="1" applyAlignment="1">
      <alignment horizontal="center" vertical="center" wrapText="1"/>
    </xf>
    <xf numFmtId="1" fontId="15" fillId="0" borderId="9" xfId="0" applyNumberFormat="1" applyFont="1" applyFill="1" applyBorder="1" applyAlignment="1">
      <alignment horizontal="center" vertical="center" wrapText="1"/>
    </xf>
    <xf numFmtId="1" fontId="15" fillId="3" borderId="4" xfId="0" applyNumberFormat="1" applyFont="1" applyFill="1" applyBorder="1" applyAlignment="1">
      <alignment horizontal="center" vertical="center" wrapText="1"/>
    </xf>
    <xf numFmtId="0" fontId="16" fillId="0" borderId="0" xfId="0" applyFont="1" applyAlignment="1">
      <alignment wrapText="1"/>
    </xf>
    <xf numFmtId="1" fontId="9" fillId="0" borderId="15" xfId="0" applyNumberFormat="1" applyFont="1" applyBorder="1" applyAlignment="1">
      <alignment horizontal="center" vertical="center" wrapText="1"/>
    </xf>
    <xf numFmtId="1" fontId="9" fillId="0" borderId="2" xfId="0" applyNumberFormat="1" applyFont="1" applyBorder="1" applyAlignment="1">
      <alignment horizontal="center" vertical="center" wrapText="1"/>
    </xf>
    <xf numFmtId="0" fontId="14" fillId="0" borderId="4" xfId="0" applyFont="1" applyFill="1" applyBorder="1" applyAlignment="1">
      <alignment horizontal="center" vertical="center" wrapText="1"/>
    </xf>
    <xf numFmtId="1" fontId="4" fillId="5" borderId="4" xfId="0" applyNumberFormat="1" applyFont="1" applyFill="1" applyBorder="1" applyAlignment="1">
      <alignment horizontal="center" vertical="center" wrapText="1"/>
    </xf>
    <xf numFmtId="1" fontId="4" fillId="5" borderId="2" xfId="0" applyNumberFormat="1" applyFont="1" applyFill="1" applyBorder="1" applyAlignment="1">
      <alignment horizontal="center" vertical="center" wrapText="1"/>
    </xf>
    <xf numFmtId="1" fontId="9" fillId="5" borderId="4" xfId="0" applyNumberFormat="1"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vertical="center" wrapText="1"/>
    </xf>
    <xf numFmtId="0" fontId="4" fillId="5" borderId="13" xfId="0" applyFont="1" applyFill="1" applyBorder="1" applyAlignment="1">
      <alignment horizontal="center" vertical="center" wrapText="1"/>
    </xf>
    <xf numFmtId="1" fontId="9"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5"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4" borderId="9"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49" fontId="3" fillId="3" borderId="7" xfId="0" applyNumberFormat="1" applyFont="1" applyFill="1" applyBorder="1" applyAlignment="1">
      <alignment horizontal="center" vertical="center"/>
    </xf>
    <xf numFmtId="49" fontId="3" fillId="3" borderId="3" xfId="0" applyNumberFormat="1" applyFont="1" applyFill="1" applyBorder="1" applyAlignment="1">
      <alignment horizontal="center" vertical="center"/>
    </xf>
    <xf numFmtId="49" fontId="3" fillId="3" borderId="11" xfId="0" applyNumberFormat="1"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23" xfId="0" applyFont="1" applyFill="1" applyBorder="1" applyAlignment="1">
      <alignment horizontal="center" vertical="center" wrapText="1"/>
    </xf>
    <xf numFmtId="49" fontId="4" fillId="4" borderId="19" xfId="0" applyNumberFormat="1" applyFont="1" applyFill="1" applyBorder="1" applyAlignment="1">
      <alignment horizontal="center" vertical="center"/>
    </xf>
    <xf numFmtId="49" fontId="4" fillId="4" borderId="17" xfId="0" applyNumberFormat="1" applyFont="1" applyFill="1" applyBorder="1" applyAlignment="1">
      <alignment horizontal="center" vertical="center"/>
    </xf>
    <xf numFmtId="0" fontId="0" fillId="0" borderId="18" xfId="0" applyBorder="1" applyAlignment="1">
      <alignment horizontal="center" vertical="center"/>
    </xf>
    <xf numFmtId="0" fontId="4" fillId="4" borderId="9"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0" fillId="0" borderId="16" xfId="0" applyBorder="1" applyAlignment="1">
      <alignment horizontal="center" vertical="center" wrapText="1"/>
    </xf>
    <xf numFmtId="0" fontId="4" fillId="4" borderId="9" xfId="0" applyFont="1" applyFill="1" applyBorder="1" applyAlignment="1">
      <alignment horizontal="center" vertical="center"/>
    </xf>
    <xf numFmtId="0" fontId="4" fillId="4" borderId="14" xfId="0" applyFont="1" applyFill="1" applyBorder="1" applyAlignment="1">
      <alignment horizontal="center" vertical="center"/>
    </xf>
    <xf numFmtId="0" fontId="0" fillId="0" borderId="16" xfId="0" applyBorder="1" applyAlignment="1">
      <alignment horizontal="center" vertical="center"/>
    </xf>
    <xf numFmtId="0" fontId="4" fillId="4" borderId="27"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0" fillId="0" borderId="26" xfId="0" applyBorder="1" applyAlignment="1">
      <alignment horizontal="center" vertical="center" wrapText="1"/>
    </xf>
    <xf numFmtId="49" fontId="4" fillId="4" borderId="1" xfId="0" applyNumberFormat="1" applyFont="1" applyFill="1" applyBorder="1" applyAlignment="1">
      <alignment horizontal="center" vertical="center"/>
    </xf>
    <xf numFmtId="49" fontId="4" fillId="4" borderId="3" xfId="0" applyNumberFormat="1" applyFont="1" applyFill="1" applyBorder="1" applyAlignment="1">
      <alignment horizontal="center" vertical="center"/>
    </xf>
    <xf numFmtId="49" fontId="4" fillId="4" borderId="5" xfId="0" applyNumberFormat="1" applyFont="1" applyFill="1" applyBorder="1" applyAlignment="1">
      <alignment horizontal="center" vertical="center"/>
    </xf>
    <xf numFmtId="0" fontId="4" fillId="4" borderId="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xf numFmtId="49" fontId="4" fillId="0" borderId="1"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5"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49" fontId="4" fillId="3" borderId="17" xfId="0" applyNumberFormat="1" applyFont="1" applyFill="1" applyBorder="1" applyAlignment="1">
      <alignment horizontal="center" vertical="center"/>
    </xf>
    <xf numFmtId="49" fontId="4" fillId="3" borderId="18" xfId="0" applyNumberFormat="1" applyFont="1" applyFill="1" applyBorder="1" applyAlignment="1">
      <alignment horizontal="center" vertical="center"/>
    </xf>
    <xf numFmtId="0" fontId="4" fillId="0" borderId="15" xfId="0" applyFont="1" applyBorder="1" applyAlignment="1">
      <alignment horizontal="center" vertical="center" wrapText="1"/>
    </xf>
    <xf numFmtId="0" fontId="4" fillId="3" borderId="14"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3" borderId="26" xfId="0" applyFont="1" applyFill="1" applyBorder="1" applyAlignment="1">
      <alignment horizontal="center" vertical="center" wrapText="1"/>
    </xf>
    <xf numFmtId="49" fontId="4" fillId="3" borderId="19" xfId="0" applyNumberFormat="1" applyFont="1" applyFill="1" applyBorder="1" applyAlignment="1">
      <alignment horizontal="center" vertical="center"/>
    </xf>
    <xf numFmtId="0" fontId="4" fillId="3" borderId="9"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27" xfId="0" applyFont="1" applyFill="1" applyBorder="1" applyAlignment="1">
      <alignment horizontal="center" vertical="center" wrapText="1"/>
    </xf>
    <xf numFmtId="49" fontId="4" fillId="3" borderId="1"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5" xfId="0" applyNumberFormat="1"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24" xfId="0" applyFont="1" applyFill="1" applyBorder="1" applyAlignment="1">
      <alignment horizontal="center" vertical="center" wrapText="1"/>
    </xf>
    <xf numFmtId="0" fontId="10" fillId="4" borderId="20" xfId="0" applyFont="1" applyFill="1" applyBorder="1" applyAlignment="1">
      <alignment horizontal="center" vertical="center" wrapText="1"/>
    </xf>
    <xf numFmtId="49" fontId="4" fillId="3" borderId="15"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0" fontId="4" fillId="3" borderId="15"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5" xfId="0" applyFont="1" applyFill="1" applyBorder="1" applyAlignment="1">
      <alignment horizontal="center" vertical="center"/>
    </xf>
    <xf numFmtId="0" fontId="4" fillId="3" borderId="13" xfId="0" applyFont="1" applyFill="1" applyBorder="1" applyAlignment="1">
      <alignment horizontal="center" vertical="center"/>
    </xf>
    <xf numFmtId="0" fontId="10" fillId="3" borderId="25" xfId="0" applyFont="1" applyFill="1" applyBorder="1" applyAlignment="1">
      <alignment horizontal="center" vertical="center" wrapText="1"/>
    </xf>
    <xf numFmtId="0" fontId="4" fillId="4" borderId="7"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5"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3" xfId="0" applyFont="1" applyFill="1" applyBorder="1" applyAlignment="1">
      <alignment horizontal="center" vertical="center"/>
    </xf>
    <xf numFmtId="0" fontId="4" fillId="4" borderId="23"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4" borderId="5"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wrapText="1"/>
    </xf>
    <xf numFmtId="0" fontId="10" fillId="4" borderId="2" xfId="0" applyFont="1" applyFill="1" applyBorder="1" applyAlignment="1">
      <alignment horizontal="center" vertical="center"/>
    </xf>
    <xf numFmtId="0" fontId="4" fillId="5" borderId="19"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8" xfId="0" applyFont="1" applyFill="1" applyBorder="1" applyAlignment="1">
      <alignment horizontal="center" vertical="center"/>
    </xf>
    <xf numFmtId="0" fontId="13" fillId="5" borderId="9"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10" fillId="5" borderId="9" xfId="0" applyFont="1" applyFill="1" applyBorder="1" applyAlignment="1">
      <alignment horizontal="center" vertical="center"/>
    </xf>
    <xf numFmtId="0" fontId="4" fillId="5" borderId="14"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9"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4" fillId="5" borderId="26" xfId="0" applyFont="1" applyFill="1" applyBorder="1" applyAlignment="1">
      <alignment horizontal="center" vertical="center" wrapText="1"/>
    </xf>
    <xf numFmtId="49" fontId="10" fillId="4" borderId="1" xfId="0" applyNumberFormat="1" applyFont="1" applyFill="1" applyBorder="1" applyAlignment="1">
      <alignment horizontal="center" vertical="center"/>
    </xf>
    <xf numFmtId="0" fontId="5" fillId="4" borderId="9"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26" xfId="0" applyFont="1" applyFill="1" applyBorder="1" applyAlignment="1">
      <alignment horizontal="center" vertical="center" wrapText="1"/>
    </xf>
    <xf numFmtId="49" fontId="10" fillId="0" borderId="19" xfId="0" applyNumberFormat="1" applyFont="1" applyFill="1" applyBorder="1" applyAlignment="1">
      <alignment horizontal="center" vertical="center"/>
    </xf>
    <xf numFmtId="49" fontId="4" fillId="0" borderId="17"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10" fillId="0" borderId="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49" fontId="10" fillId="0" borderId="7" xfId="0" applyNumberFormat="1" applyFont="1" applyBorder="1" applyAlignment="1">
      <alignment horizontal="center" vertical="center"/>
    </xf>
    <xf numFmtId="0" fontId="10" fillId="0" borderId="15" xfId="0" applyFont="1" applyBorder="1" applyAlignment="1">
      <alignment horizontal="center" vertical="top" wrapText="1"/>
    </xf>
    <xf numFmtId="0" fontId="4" fillId="0" borderId="4" xfId="0" applyFont="1" applyBorder="1" applyAlignment="1">
      <alignment horizontal="center" vertical="top" wrapText="1"/>
    </xf>
    <xf numFmtId="0" fontId="10" fillId="0" borderId="15" xfId="0" applyFont="1" applyBorder="1" applyAlignment="1">
      <alignment horizontal="center" vertical="center"/>
    </xf>
    <xf numFmtId="0" fontId="10" fillId="0" borderId="15" xfId="0" applyFont="1" applyBorder="1" applyAlignment="1">
      <alignment horizontal="center" vertical="center" wrapText="1"/>
    </xf>
    <xf numFmtId="0" fontId="4" fillId="0" borderId="24" xfId="0" applyFont="1" applyBorder="1" applyAlignment="1">
      <alignment horizontal="center" vertical="center" wrapText="1"/>
    </xf>
    <xf numFmtId="49" fontId="10" fillId="0" borderId="1" xfId="0" applyNumberFormat="1" applyFont="1" applyBorder="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4" fillId="0" borderId="13" xfId="0" applyFont="1" applyBorder="1" applyAlignment="1">
      <alignment horizontal="center" vertical="center" wrapText="1"/>
    </xf>
    <xf numFmtId="0" fontId="4" fillId="0" borderId="23" xfId="0" applyFont="1" applyBorder="1" applyAlignment="1">
      <alignment horizontal="center" vertical="center" wrapText="1"/>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8" xfId="0" applyNumberFormat="1" applyFont="1" applyBorder="1" applyAlignment="1">
      <alignment horizontal="center" vertical="center"/>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9"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27"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5" borderId="1" xfId="0" applyFont="1" applyFill="1" applyBorder="1" applyAlignment="1">
      <alignment horizontal="center" vertical="center"/>
    </xf>
    <xf numFmtId="0" fontId="4" fillId="5" borderId="2" xfId="0" applyFont="1" applyFill="1" applyBorder="1" applyAlignment="1">
      <alignment horizontal="center" vertical="center" wrapText="1"/>
    </xf>
    <xf numFmtId="0" fontId="4" fillId="5" borderId="2" xfId="0" applyFont="1" applyFill="1" applyBorder="1" applyAlignment="1">
      <alignment horizontal="center" vertical="center"/>
    </xf>
    <xf numFmtId="0" fontId="6" fillId="5" borderId="2" xfId="0" applyFont="1" applyFill="1" applyBorder="1" applyAlignment="1">
      <alignment horizontal="center" vertical="center" wrapText="1"/>
    </xf>
    <xf numFmtId="0" fontId="4" fillId="5" borderId="20" xfId="0" applyFont="1" applyFill="1" applyBorder="1" applyAlignment="1">
      <alignment horizontal="center" vertical="center" wrapText="1"/>
    </xf>
    <xf numFmtId="0" fontId="0" fillId="5" borderId="0" xfId="0" applyFill="1"/>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wrapText="1"/>
    </xf>
    <xf numFmtId="0" fontId="4" fillId="5" borderId="4" xfId="0" applyFont="1" applyFill="1" applyBorder="1" applyAlignment="1">
      <alignment horizontal="center" vertical="center"/>
    </xf>
    <xf numFmtId="0" fontId="7" fillId="5" borderId="4"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wrapText="1"/>
    </xf>
    <xf numFmtId="0" fontId="4" fillId="5" borderId="6" xfId="0" applyFont="1" applyFill="1" applyBorder="1" applyAlignment="1">
      <alignment horizontal="center" vertical="center"/>
    </xf>
    <xf numFmtId="0" fontId="7" fillId="5" borderId="6" xfId="0" applyFont="1" applyFill="1" applyBorder="1" applyAlignment="1">
      <alignment horizontal="center" vertical="center" wrapText="1"/>
    </xf>
    <xf numFmtId="0" fontId="4" fillId="5" borderId="6" xfId="0" applyFont="1" applyFill="1" applyBorder="1" applyAlignment="1">
      <alignment horizontal="center" vertical="center" wrapText="1"/>
    </xf>
    <xf numFmtId="1" fontId="4" fillId="5" borderId="6" xfId="0" applyNumberFormat="1" applyFont="1" applyFill="1" applyBorder="1" applyAlignment="1">
      <alignment horizontal="center" vertical="center" wrapText="1"/>
    </xf>
    <xf numFmtId="0" fontId="4" fillId="5" borderId="22" xfId="0" applyFont="1" applyFill="1" applyBorder="1" applyAlignment="1">
      <alignment horizontal="center" vertical="center" wrapText="1"/>
    </xf>
    <xf numFmtId="1" fontId="4" fillId="4" borderId="9" xfId="0" applyNumberFormat="1" applyFont="1" applyFill="1" applyBorder="1" applyAlignment="1">
      <alignment horizontal="center" vertical="center" wrapText="1"/>
    </xf>
    <xf numFmtId="0" fontId="9" fillId="5" borderId="4" xfId="0" applyFont="1" applyFill="1" applyBorder="1" applyAlignment="1">
      <alignment horizontal="center" vertical="center" wrapText="1"/>
    </xf>
    <xf numFmtId="49" fontId="4" fillId="3" borderId="13" xfId="0" applyNumberFormat="1" applyFont="1" applyFill="1" applyBorder="1" applyAlignment="1">
      <alignment horizontal="center" vertical="center"/>
    </xf>
    <xf numFmtId="1" fontId="4" fillId="3" borderId="1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cellXfs>
  <cellStyles count="1">
    <cellStyle name="Звичайний" xfId="0" builtinId="0"/>
  </cellStyles>
  <dxfs count="0"/>
  <tableStyles count="0" defaultTableStyle="TableStyleMedium2" defaultPivotStyle="PivotStyleLight16"/>
  <colors>
    <mruColors>
      <color rgb="FFFFBEFD"/>
      <color rgb="FFFF8A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ABB3-7184-4DFD-989C-A15D0C93D4E1}">
  <dimension ref="A1:J136"/>
  <sheetViews>
    <sheetView tabSelected="1" view="pageBreakPreview" topLeftCell="A104" zoomScale="85" zoomScaleNormal="100" zoomScaleSheetLayoutView="85" workbookViewId="0">
      <selection activeCell="B68" sqref="B68:B72"/>
    </sheetView>
  </sheetViews>
  <sheetFormatPr defaultRowHeight="15"/>
  <cols>
    <col min="1" max="1" width="9.42578125" style="1" customWidth="1"/>
    <col min="2" max="2" width="40.140625" style="1" customWidth="1"/>
    <col min="3" max="3" width="16.140625" style="1" customWidth="1"/>
    <col min="4" max="4" width="38.7109375" style="1" customWidth="1"/>
    <col min="5" max="5" width="32" style="2" customWidth="1"/>
    <col min="6" max="6" width="13.28515625" style="1" customWidth="1"/>
    <col min="7" max="7" width="11.5703125" style="1" customWidth="1"/>
    <col min="8" max="8" width="12.5703125" style="1" customWidth="1"/>
    <col min="9" max="9" width="11.28515625" style="1" customWidth="1"/>
    <col min="10" max="10" width="36.42578125" style="1" customWidth="1"/>
  </cols>
  <sheetData>
    <row r="1" spans="1:10" ht="64.5">
      <c r="J1" s="46" t="s">
        <v>96</v>
      </c>
    </row>
    <row r="2" spans="1:10" ht="15.75">
      <c r="A2" s="83" t="s">
        <v>0</v>
      </c>
      <c r="B2" s="83"/>
      <c r="C2" s="83"/>
      <c r="D2" s="83"/>
      <c r="E2" s="83"/>
      <c r="F2" s="83"/>
      <c r="G2" s="83"/>
      <c r="H2" s="83"/>
      <c r="I2" s="83"/>
      <c r="J2" s="83"/>
    </row>
    <row r="3" spans="1:10" ht="15.75" thickBot="1">
      <c r="A3" s="3"/>
      <c r="B3" s="3"/>
      <c r="C3" s="3"/>
      <c r="D3" s="3"/>
      <c r="E3" s="3"/>
      <c r="F3" s="3"/>
      <c r="G3" s="3"/>
      <c r="H3" s="3"/>
      <c r="I3" s="3"/>
      <c r="J3" s="3"/>
    </row>
    <row r="4" spans="1:10" ht="15.75">
      <c r="A4" s="84" t="s">
        <v>1</v>
      </c>
      <c r="B4" s="86" t="s">
        <v>2</v>
      </c>
      <c r="C4" s="86" t="s">
        <v>3</v>
      </c>
      <c r="D4" s="86" t="s">
        <v>4</v>
      </c>
      <c r="E4" s="86" t="s">
        <v>5</v>
      </c>
      <c r="F4" s="86"/>
      <c r="G4" s="86"/>
      <c r="H4" s="86"/>
      <c r="I4" s="86"/>
      <c r="J4" s="88" t="s">
        <v>6</v>
      </c>
    </row>
    <row r="5" spans="1:10" ht="15.75">
      <c r="A5" s="85"/>
      <c r="B5" s="87"/>
      <c r="C5" s="87"/>
      <c r="D5" s="87"/>
      <c r="E5" s="87" t="s">
        <v>7</v>
      </c>
      <c r="F5" s="87" t="s">
        <v>8</v>
      </c>
      <c r="G5" s="87"/>
      <c r="H5" s="87"/>
      <c r="I5" s="87" t="s">
        <v>9</v>
      </c>
      <c r="J5" s="89"/>
    </row>
    <row r="6" spans="1:10" ht="15.75">
      <c r="A6" s="85"/>
      <c r="B6" s="87"/>
      <c r="C6" s="87"/>
      <c r="D6" s="87"/>
      <c r="E6" s="87"/>
      <c r="F6" s="58">
        <v>2025</v>
      </c>
      <c r="G6" s="58">
        <v>2026</v>
      </c>
      <c r="H6" s="58">
        <v>2027</v>
      </c>
      <c r="I6" s="87"/>
      <c r="J6" s="89"/>
    </row>
    <row r="7" spans="1:10" ht="16.5" thickBot="1">
      <c r="A7" s="4">
        <v>1</v>
      </c>
      <c r="B7" s="5">
        <v>2</v>
      </c>
      <c r="C7" s="5">
        <v>3</v>
      </c>
      <c r="D7" s="5">
        <v>4</v>
      </c>
      <c r="E7" s="5">
        <v>5</v>
      </c>
      <c r="F7" s="5">
        <v>6</v>
      </c>
      <c r="G7" s="5">
        <v>7</v>
      </c>
      <c r="H7" s="5">
        <v>8</v>
      </c>
      <c r="I7" s="5">
        <v>9</v>
      </c>
      <c r="J7" s="24">
        <v>10</v>
      </c>
    </row>
    <row r="8" spans="1:10" ht="15.75">
      <c r="A8" s="90"/>
      <c r="B8" s="93" t="s">
        <v>10</v>
      </c>
      <c r="C8" s="96" t="s">
        <v>11</v>
      </c>
      <c r="D8" s="99"/>
      <c r="E8" s="6" t="s">
        <v>12</v>
      </c>
      <c r="F8" s="7">
        <f>F13+F18+F53+F68+F73+F78+F83+F88+F93+F98+F103+F108</f>
        <v>56475</v>
      </c>
      <c r="G8" s="7">
        <f t="shared" ref="G8:I11" si="0">G13+G18+G53+G68+G73+G78+G83+G88+G93+G98+G103+G108</f>
        <v>55510</v>
      </c>
      <c r="H8" s="7">
        <f t="shared" si="0"/>
        <v>70857</v>
      </c>
      <c r="I8" s="44">
        <f>I13+I18+I53+I68+I73+I78+I83+I88+I93+I98+I103+I108</f>
        <v>182842</v>
      </c>
      <c r="J8" s="102" t="s">
        <v>13</v>
      </c>
    </row>
    <row r="9" spans="1:10" ht="15.75">
      <c r="A9" s="91"/>
      <c r="B9" s="94"/>
      <c r="C9" s="97"/>
      <c r="D9" s="100"/>
      <c r="E9" s="49" t="s">
        <v>14</v>
      </c>
      <c r="F9" s="8">
        <f>F14+F19+F54+F69+F74+F79+F84+F89+F94+F99+F104+F109</f>
        <v>2630</v>
      </c>
      <c r="G9" s="8">
        <f t="shared" si="0"/>
        <v>2630</v>
      </c>
      <c r="H9" s="8">
        <f t="shared" si="0"/>
        <v>2630</v>
      </c>
      <c r="I9" s="8">
        <f>I14+I19+I54+I69+I74+I79+I84+I89+I94+I99+I104+I109</f>
        <v>7890</v>
      </c>
      <c r="J9" s="103"/>
    </row>
    <row r="10" spans="1:10" ht="63">
      <c r="A10" s="91"/>
      <c r="B10" s="94"/>
      <c r="C10" s="97"/>
      <c r="D10" s="100"/>
      <c r="E10" s="32" t="s">
        <v>15</v>
      </c>
      <c r="F10" s="9">
        <f>F15+F20+F55+F70+F75+F80+F85+F90+F95+F100+F105+F110</f>
        <v>25174</v>
      </c>
      <c r="G10" s="9">
        <f t="shared" si="0"/>
        <v>19625</v>
      </c>
      <c r="H10" s="9">
        <f t="shared" si="0"/>
        <v>22125</v>
      </c>
      <c r="I10" s="9">
        <f t="shared" si="0"/>
        <v>66924</v>
      </c>
      <c r="J10" s="103"/>
    </row>
    <row r="11" spans="1:10" ht="110.25">
      <c r="A11" s="91"/>
      <c r="B11" s="94"/>
      <c r="C11" s="97"/>
      <c r="D11" s="100"/>
      <c r="E11" s="59" t="s">
        <v>16</v>
      </c>
      <c r="F11" s="9">
        <f>F16+F21+F56+F71+F76+F81+F86+F91+F96+F101+F106+F111</f>
        <v>15046</v>
      </c>
      <c r="G11" s="9">
        <f t="shared" si="0"/>
        <v>22630</v>
      </c>
      <c r="H11" s="9">
        <f t="shared" si="0"/>
        <v>33477</v>
      </c>
      <c r="I11" s="45">
        <f t="shared" si="0"/>
        <v>71153</v>
      </c>
      <c r="J11" s="103"/>
    </row>
    <row r="12" spans="1:10" ht="63.75" thickBot="1">
      <c r="A12" s="92"/>
      <c r="B12" s="95"/>
      <c r="C12" s="98"/>
      <c r="D12" s="101"/>
      <c r="E12" s="10" t="s">
        <v>17</v>
      </c>
      <c r="F12" s="11">
        <f>F17+F22+F57+F72+F77+F82+F87+F92+F107+F112</f>
        <v>13625</v>
      </c>
      <c r="G12" s="11">
        <f t="shared" ref="G12:I12" si="1">G17+G22+G57+G72+G77+G82+G87+G92+G107+G112</f>
        <v>10625</v>
      </c>
      <c r="H12" s="11">
        <f t="shared" si="1"/>
        <v>12625</v>
      </c>
      <c r="I12" s="11">
        <f t="shared" si="1"/>
        <v>36875</v>
      </c>
      <c r="J12" s="104"/>
    </row>
    <row r="13" spans="1:10" ht="15.75">
      <c r="A13" s="105" t="s">
        <v>18</v>
      </c>
      <c r="B13" s="108" t="s">
        <v>19</v>
      </c>
      <c r="C13" s="111" t="s">
        <v>20</v>
      </c>
      <c r="D13" s="108" t="s">
        <v>21</v>
      </c>
      <c r="E13" s="76" t="s">
        <v>12</v>
      </c>
      <c r="F13" s="261">
        <f>SUM(F14:F16)</f>
        <v>100</v>
      </c>
      <c r="G13" s="261">
        <f>SUM(G14:G16)</f>
        <v>50</v>
      </c>
      <c r="H13" s="261">
        <f>SUM(H14:H16)</f>
        <v>0</v>
      </c>
      <c r="I13" s="261">
        <f>SUM(F13:H13)</f>
        <v>150</v>
      </c>
      <c r="J13" s="114" t="s">
        <v>22</v>
      </c>
    </row>
    <row r="14" spans="1:10" ht="15.75">
      <c r="A14" s="106"/>
      <c r="B14" s="109"/>
      <c r="C14" s="112"/>
      <c r="D14" s="109"/>
      <c r="E14" s="79" t="s">
        <v>14</v>
      </c>
      <c r="F14" s="50">
        <v>0</v>
      </c>
      <c r="G14" s="50">
        <v>0</v>
      </c>
      <c r="H14" s="50">
        <v>0</v>
      </c>
      <c r="I14" s="50">
        <f>SUM(F14:H14)</f>
        <v>0</v>
      </c>
      <c r="J14" s="115"/>
    </row>
    <row r="15" spans="1:10" ht="63">
      <c r="A15" s="106"/>
      <c r="B15" s="109"/>
      <c r="C15" s="112"/>
      <c r="D15" s="109"/>
      <c r="E15" s="30" t="s">
        <v>15</v>
      </c>
      <c r="F15" s="13">
        <v>0</v>
      </c>
      <c r="G15" s="13">
        <v>0</v>
      </c>
      <c r="H15" s="13">
        <v>0</v>
      </c>
      <c r="I15" s="13">
        <f>SUM(F15:H15)</f>
        <v>0</v>
      </c>
      <c r="J15" s="115"/>
    </row>
    <row r="16" spans="1:10" ht="63">
      <c r="A16" s="106"/>
      <c r="B16" s="109"/>
      <c r="C16" s="112"/>
      <c r="D16" s="109"/>
      <c r="E16" s="79" t="s">
        <v>23</v>
      </c>
      <c r="F16" s="13">
        <v>100</v>
      </c>
      <c r="G16" s="13">
        <v>50</v>
      </c>
      <c r="H16" s="13">
        <v>0</v>
      </c>
      <c r="I16" s="13">
        <f t="shared" ref="I16:I17" si="2">SUM(F16:H16)</f>
        <v>150</v>
      </c>
      <c r="J16" s="115"/>
    </row>
    <row r="17" spans="1:10" ht="63.75" thickBot="1">
      <c r="A17" s="107"/>
      <c r="B17" s="110"/>
      <c r="C17" s="113"/>
      <c r="D17" s="110"/>
      <c r="E17" s="262" t="s">
        <v>17</v>
      </c>
      <c r="F17" s="13">
        <v>0</v>
      </c>
      <c r="G17" s="13">
        <v>0</v>
      </c>
      <c r="H17" s="13">
        <v>0</v>
      </c>
      <c r="I17" s="13">
        <f t="shared" si="2"/>
        <v>0</v>
      </c>
      <c r="J17" s="116"/>
    </row>
    <row r="18" spans="1:10" ht="15.75">
      <c r="A18" s="117" t="s">
        <v>24</v>
      </c>
      <c r="B18" s="120" t="s">
        <v>25</v>
      </c>
      <c r="C18" s="123" t="s">
        <v>11</v>
      </c>
      <c r="D18" s="120" t="s">
        <v>26</v>
      </c>
      <c r="E18" s="81" t="s">
        <v>12</v>
      </c>
      <c r="F18" s="26">
        <f>SUM(F19:F22)</f>
        <v>425</v>
      </c>
      <c r="G18" s="26">
        <f>SUM(G19:G22)</f>
        <v>654</v>
      </c>
      <c r="H18" s="26">
        <f t="shared" ref="H18" si="3">SUM(H19:H22)</f>
        <v>649</v>
      </c>
      <c r="I18" s="26">
        <f>SUM(F18:H18)</f>
        <v>1728</v>
      </c>
      <c r="J18" s="126" t="s">
        <v>27</v>
      </c>
    </row>
    <row r="19" spans="1:10" ht="15.75">
      <c r="A19" s="118"/>
      <c r="B19" s="121"/>
      <c r="C19" s="124"/>
      <c r="D19" s="121"/>
      <c r="E19" s="79" t="s">
        <v>28</v>
      </c>
      <c r="F19" s="50">
        <f>F24+F29+F34+F39+F44+F49</f>
        <v>70</v>
      </c>
      <c r="G19" s="50">
        <f t="shared" ref="G19:H19" si="4">G24+G29+G34+G39+G44+G49</f>
        <v>70</v>
      </c>
      <c r="H19" s="50">
        <f t="shared" si="4"/>
        <v>70</v>
      </c>
      <c r="I19" s="50">
        <f t="shared" ref="I19:I22" si="5">SUM(F19:H19)</f>
        <v>210</v>
      </c>
      <c r="J19" s="127"/>
    </row>
    <row r="20" spans="1:10" ht="63">
      <c r="A20" s="118"/>
      <c r="B20" s="121"/>
      <c r="C20" s="124"/>
      <c r="D20" s="121"/>
      <c r="E20" s="79" t="s">
        <v>29</v>
      </c>
      <c r="F20" s="13">
        <f>F25+F30+F35+F40+F45+F50</f>
        <v>0</v>
      </c>
      <c r="G20" s="13">
        <f t="shared" ref="G20:H20" si="6">G25+G30+G35+G45+G50</f>
        <v>0</v>
      </c>
      <c r="H20" s="13">
        <f t="shared" si="6"/>
        <v>0</v>
      </c>
      <c r="I20" s="13">
        <f t="shared" si="5"/>
        <v>0</v>
      </c>
      <c r="J20" s="127"/>
    </row>
    <row r="21" spans="1:10" ht="63">
      <c r="A21" s="118"/>
      <c r="B21" s="121"/>
      <c r="C21" s="124"/>
      <c r="D21" s="121"/>
      <c r="E21" s="79" t="s">
        <v>23</v>
      </c>
      <c r="F21" s="50">
        <f>F26+F31+F36+F41+F46+F51</f>
        <v>355</v>
      </c>
      <c r="G21" s="50">
        <f t="shared" ref="G21:H21" si="7">G26+G31+G36+G46+G51+G41</f>
        <v>584</v>
      </c>
      <c r="H21" s="50">
        <f t="shared" si="7"/>
        <v>579</v>
      </c>
      <c r="I21" s="50">
        <f>SUM(F21:H21)</f>
        <v>1518</v>
      </c>
      <c r="J21" s="127"/>
    </row>
    <row r="22" spans="1:10" ht="32.25" thickBot="1">
      <c r="A22" s="119"/>
      <c r="B22" s="122"/>
      <c r="C22" s="125"/>
      <c r="D22" s="122"/>
      <c r="E22" s="62" t="s">
        <v>30</v>
      </c>
      <c r="F22" s="16">
        <f>F27+F32+F37+F42+F47+F52</f>
        <v>0</v>
      </c>
      <c r="G22" s="16">
        <f t="shared" ref="G22:H22" si="8">G27+G32+G37+G47+G52</f>
        <v>0</v>
      </c>
      <c r="H22" s="16">
        <f t="shared" si="8"/>
        <v>0</v>
      </c>
      <c r="I22" s="16">
        <f t="shared" si="5"/>
        <v>0</v>
      </c>
      <c r="J22" s="128"/>
    </row>
    <row r="23" spans="1:10" ht="15.75" hidden="1">
      <c r="A23" s="129"/>
      <c r="B23" s="132"/>
      <c r="C23" s="135"/>
      <c r="D23" s="132"/>
      <c r="E23" s="63"/>
      <c r="F23" s="17"/>
      <c r="G23" s="17"/>
      <c r="H23" s="17"/>
      <c r="I23" s="17"/>
      <c r="J23" s="138"/>
    </row>
    <row r="24" spans="1:10" ht="15.75" hidden="1">
      <c r="A24" s="130"/>
      <c r="B24" s="133"/>
      <c r="C24" s="136"/>
      <c r="D24" s="133"/>
      <c r="E24" s="64"/>
      <c r="F24" s="39"/>
      <c r="G24" s="39"/>
      <c r="H24" s="39"/>
      <c r="I24" s="39"/>
      <c r="J24" s="139"/>
    </row>
    <row r="25" spans="1:10" ht="15.75" hidden="1">
      <c r="A25" s="130"/>
      <c r="B25" s="133"/>
      <c r="C25" s="136"/>
      <c r="D25" s="133"/>
      <c r="E25" s="64"/>
      <c r="F25" s="18"/>
      <c r="G25" s="18"/>
      <c r="H25" s="18"/>
      <c r="I25" s="18"/>
      <c r="J25" s="139"/>
    </row>
    <row r="26" spans="1:10" ht="15.75" hidden="1">
      <c r="A26" s="130"/>
      <c r="B26" s="133"/>
      <c r="C26" s="136"/>
      <c r="D26" s="133"/>
      <c r="E26" s="64"/>
      <c r="F26" s="18"/>
      <c r="G26" s="18"/>
      <c r="H26" s="18"/>
      <c r="I26" s="18"/>
      <c r="J26" s="139"/>
    </row>
    <row r="27" spans="1:10" ht="16.5" hidden="1" thickBot="1">
      <c r="A27" s="131"/>
      <c r="B27" s="134"/>
      <c r="C27" s="137"/>
      <c r="D27" s="134"/>
      <c r="E27" s="65"/>
      <c r="F27" s="19"/>
      <c r="G27" s="19"/>
      <c r="H27" s="19"/>
      <c r="I27" s="19"/>
      <c r="J27" s="140"/>
    </row>
    <row r="28" spans="1:10" ht="15.75" hidden="1">
      <c r="A28" s="141"/>
      <c r="B28" s="143"/>
      <c r="C28" s="144"/>
      <c r="D28" s="146"/>
      <c r="E28" s="70"/>
      <c r="F28" s="14"/>
      <c r="G28" s="14"/>
      <c r="H28" s="14"/>
      <c r="I28" s="14"/>
      <c r="J28" s="148"/>
    </row>
    <row r="29" spans="1:10" ht="15.75" hidden="1">
      <c r="A29" s="141"/>
      <c r="B29" s="133"/>
      <c r="C29" s="144"/>
      <c r="D29" s="146"/>
      <c r="E29" s="68"/>
      <c r="F29" s="39"/>
      <c r="G29" s="39"/>
      <c r="H29" s="39"/>
      <c r="I29" s="39"/>
      <c r="J29" s="148"/>
    </row>
    <row r="30" spans="1:10" ht="15.75" hidden="1">
      <c r="A30" s="141"/>
      <c r="B30" s="133"/>
      <c r="C30" s="144"/>
      <c r="D30" s="146"/>
      <c r="E30" s="33"/>
      <c r="F30" s="20"/>
      <c r="G30" s="20"/>
      <c r="H30" s="20"/>
      <c r="I30" s="20"/>
      <c r="J30" s="148"/>
    </row>
    <row r="31" spans="1:10" ht="15.75" hidden="1">
      <c r="A31" s="141"/>
      <c r="B31" s="133"/>
      <c r="C31" s="144"/>
      <c r="D31" s="146"/>
      <c r="E31" s="68"/>
      <c r="F31" s="20"/>
      <c r="G31" s="20"/>
      <c r="H31" s="20"/>
      <c r="I31" s="20"/>
      <c r="J31" s="148"/>
    </row>
    <row r="32" spans="1:10" ht="16.5" hidden="1" thickBot="1">
      <c r="A32" s="142"/>
      <c r="B32" s="134"/>
      <c r="C32" s="145"/>
      <c r="D32" s="147"/>
      <c r="E32" s="69"/>
      <c r="F32" s="21"/>
      <c r="G32" s="21"/>
      <c r="H32" s="21"/>
      <c r="I32" s="21"/>
      <c r="J32" s="149"/>
    </row>
    <row r="33" spans="1:10" ht="15.75">
      <c r="A33" s="150" t="s">
        <v>31</v>
      </c>
      <c r="B33" s="151" t="s">
        <v>37</v>
      </c>
      <c r="C33" s="152">
        <v>2025</v>
      </c>
      <c r="D33" s="151" t="s">
        <v>32</v>
      </c>
      <c r="E33" s="67" t="s">
        <v>12</v>
      </c>
      <c r="F33" s="22">
        <f>SUM(F34:F37)</f>
        <v>15</v>
      </c>
      <c r="G33" s="22">
        <f t="shared" ref="G33:H33" si="9">SUM(G34:G37)</f>
        <v>0</v>
      </c>
      <c r="H33" s="22">
        <f t="shared" si="9"/>
        <v>0</v>
      </c>
      <c r="I33" s="22">
        <f t="shared" ref="I33:I82" si="10">SUM(F33:H33)</f>
        <v>15</v>
      </c>
      <c r="J33" s="153" t="s">
        <v>33</v>
      </c>
    </row>
    <row r="34" spans="1:10" ht="15.75">
      <c r="A34" s="141"/>
      <c r="B34" s="146"/>
      <c r="C34" s="144"/>
      <c r="D34" s="146"/>
      <c r="E34" s="68" t="s">
        <v>14</v>
      </c>
      <c r="F34" s="20">
        <v>0</v>
      </c>
      <c r="G34" s="20">
        <v>0</v>
      </c>
      <c r="H34" s="20">
        <v>0</v>
      </c>
      <c r="I34" s="20">
        <f t="shared" si="10"/>
        <v>0</v>
      </c>
      <c r="J34" s="148"/>
    </row>
    <row r="35" spans="1:10" ht="63">
      <c r="A35" s="141"/>
      <c r="B35" s="146"/>
      <c r="C35" s="144"/>
      <c r="D35" s="146"/>
      <c r="E35" s="68" t="s">
        <v>29</v>
      </c>
      <c r="F35" s="20">
        <v>0</v>
      </c>
      <c r="G35" s="20">
        <v>0</v>
      </c>
      <c r="H35" s="20">
        <v>0</v>
      </c>
      <c r="I35" s="20">
        <f t="shared" si="10"/>
        <v>0</v>
      </c>
      <c r="J35" s="148"/>
    </row>
    <row r="36" spans="1:10" ht="63">
      <c r="A36" s="141"/>
      <c r="B36" s="146"/>
      <c r="C36" s="144"/>
      <c r="D36" s="146"/>
      <c r="E36" s="68" t="s">
        <v>23</v>
      </c>
      <c r="F36" s="20">
        <v>15</v>
      </c>
      <c r="G36" s="20">
        <v>0</v>
      </c>
      <c r="H36" s="20">
        <v>0</v>
      </c>
      <c r="I36" s="20">
        <f t="shared" si="10"/>
        <v>15</v>
      </c>
      <c r="J36" s="148"/>
    </row>
    <row r="37" spans="1:10" ht="48" thickBot="1">
      <c r="A37" s="142"/>
      <c r="B37" s="147"/>
      <c r="C37" s="145"/>
      <c r="D37" s="147"/>
      <c r="E37" s="69" t="s">
        <v>34</v>
      </c>
      <c r="F37" s="21">
        <v>0</v>
      </c>
      <c r="G37" s="21">
        <v>0</v>
      </c>
      <c r="H37" s="21">
        <v>0</v>
      </c>
      <c r="I37" s="21">
        <f t="shared" si="10"/>
        <v>0</v>
      </c>
      <c r="J37" s="149"/>
    </row>
    <row r="38" spans="1:10" ht="15.75">
      <c r="A38" s="154" t="s">
        <v>35</v>
      </c>
      <c r="B38" s="151" t="s">
        <v>38</v>
      </c>
      <c r="C38" s="152" t="s">
        <v>20</v>
      </c>
      <c r="D38" s="157" t="s">
        <v>32</v>
      </c>
      <c r="E38" s="67" t="s">
        <v>12</v>
      </c>
      <c r="F38" s="22">
        <f>SUM(F39:F42)</f>
        <v>10</v>
      </c>
      <c r="G38" s="22">
        <f t="shared" ref="G38:H38" si="11">SUM(G39:G42)</f>
        <v>5</v>
      </c>
      <c r="H38" s="22">
        <f t="shared" si="11"/>
        <v>0</v>
      </c>
      <c r="I38" s="22">
        <f t="shared" si="10"/>
        <v>15</v>
      </c>
      <c r="J38" s="153" t="s">
        <v>33</v>
      </c>
    </row>
    <row r="39" spans="1:10" ht="15.75">
      <c r="A39" s="155"/>
      <c r="B39" s="146"/>
      <c r="C39" s="144"/>
      <c r="D39" s="158"/>
      <c r="E39" s="68" t="s">
        <v>14</v>
      </c>
      <c r="F39" s="20">
        <v>0</v>
      </c>
      <c r="G39" s="20">
        <v>0</v>
      </c>
      <c r="H39" s="20">
        <v>0</v>
      </c>
      <c r="I39" s="20">
        <f t="shared" si="10"/>
        <v>0</v>
      </c>
      <c r="J39" s="148"/>
    </row>
    <row r="40" spans="1:10" ht="63">
      <c r="A40" s="155"/>
      <c r="B40" s="146"/>
      <c r="C40" s="144"/>
      <c r="D40" s="158"/>
      <c r="E40" s="68" t="s">
        <v>29</v>
      </c>
      <c r="F40" s="20">
        <v>0</v>
      </c>
      <c r="G40" s="20">
        <v>0</v>
      </c>
      <c r="H40" s="20">
        <v>0</v>
      </c>
      <c r="I40" s="20">
        <f t="shared" si="10"/>
        <v>0</v>
      </c>
      <c r="J40" s="148"/>
    </row>
    <row r="41" spans="1:10" ht="63">
      <c r="A41" s="155"/>
      <c r="B41" s="146"/>
      <c r="C41" s="144"/>
      <c r="D41" s="158"/>
      <c r="E41" s="68" t="s">
        <v>23</v>
      </c>
      <c r="F41" s="20">
        <v>10</v>
      </c>
      <c r="G41" s="20">
        <v>5</v>
      </c>
      <c r="H41" s="20">
        <v>0</v>
      </c>
      <c r="I41" s="20">
        <f t="shared" si="10"/>
        <v>15</v>
      </c>
      <c r="J41" s="148"/>
    </row>
    <row r="42" spans="1:10" ht="48" thickBot="1">
      <c r="A42" s="156"/>
      <c r="B42" s="147"/>
      <c r="C42" s="145"/>
      <c r="D42" s="159"/>
      <c r="E42" s="69" t="s">
        <v>34</v>
      </c>
      <c r="F42" s="21">
        <v>0</v>
      </c>
      <c r="G42" s="21">
        <v>0</v>
      </c>
      <c r="H42" s="21">
        <v>0</v>
      </c>
      <c r="I42" s="21">
        <f t="shared" si="10"/>
        <v>0</v>
      </c>
      <c r="J42" s="149"/>
    </row>
    <row r="43" spans="1:10" ht="15.75">
      <c r="A43" s="154" t="s">
        <v>36</v>
      </c>
      <c r="B43" s="160" t="s">
        <v>97</v>
      </c>
      <c r="C43" s="161" t="s">
        <v>11</v>
      </c>
      <c r="D43" s="157" t="s">
        <v>32</v>
      </c>
      <c r="E43" s="67" t="s">
        <v>12</v>
      </c>
      <c r="F43" s="22">
        <f>SUM(F44:F47)</f>
        <v>390</v>
      </c>
      <c r="G43" s="22">
        <f t="shared" ref="G43:H43" si="12">SUM(G44:G47)</f>
        <v>639</v>
      </c>
      <c r="H43" s="22">
        <f t="shared" si="12"/>
        <v>639</v>
      </c>
      <c r="I43" s="22">
        <f t="shared" si="10"/>
        <v>1668</v>
      </c>
      <c r="J43" s="153" t="s">
        <v>39</v>
      </c>
    </row>
    <row r="44" spans="1:10" ht="15.75">
      <c r="A44" s="155"/>
      <c r="B44" s="146"/>
      <c r="C44" s="162"/>
      <c r="D44" s="158"/>
      <c r="E44" s="68" t="s">
        <v>14</v>
      </c>
      <c r="F44" s="39">
        <v>70</v>
      </c>
      <c r="G44" s="39">
        <v>70</v>
      </c>
      <c r="H44" s="39">
        <v>70</v>
      </c>
      <c r="I44" s="39">
        <f t="shared" si="10"/>
        <v>210</v>
      </c>
      <c r="J44" s="148"/>
    </row>
    <row r="45" spans="1:10" ht="47.25">
      <c r="A45" s="155"/>
      <c r="B45" s="146"/>
      <c r="C45" s="162"/>
      <c r="D45" s="158"/>
      <c r="E45" s="33" t="s">
        <v>41</v>
      </c>
      <c r="F45" s="20">
        <v>0</v>
      </c>
      <c r="G45" s="20">
        <v>0</v>
      </c>
      <c r="H45" s="20">
        <v>0</v>
      </c>
      <c r="I45" s="20">
        <f t="shared" si="10"/>
        <v>0</v>
      </c>
      <c r="J45" s="148"/>
    </row>
    <row r="46" spans="1:10" ht="63">
      <c r="A46" s="155"/>
      <c r="B46" s="146"/>
      <c r="C46" s="162"/>
      <c r="D46" s="158"/>
      <c r="E46" s="68" t="s">
        <v>23</v>
      </c>
      <c r="F46" s="39">
        <v>320</v>
      </c>
      <c r="G46" s="39">
        <v>569</v>
      </c>
      <c r="H46" s="39">
        <v>569</v>
      </c>
      <c r="I46" s="39">
        <f t="shared" si="10"/>
        <v>1458</v>
      </c>
      <c r="J46" s="164"/>
    </row>
    <row r="47" spans="1:10" ht="48" thickBot="1">
      <c r="A47" s="156"/>
      <c r="B47" s="147"/>
      <c r="C47" s="163"/>
      <c r="D47" s="159"/>
      <c r="E47" s="69" t="s">
        <v>34</v>
      </c>
      <c r="F47" s="21">
        <v>0</v>
      </c>
      <c r="G47" s="21">
        <v>0</v>
      </c>
      <c r="H47" s="21">
        <v>0</v>
      </c>
      <c r="I47" s="21">
        <f t="shared" si="10"/>
        <v>0</v>
      </c>
      <c r="J47" s="25"/>
    </row>
    <row r="48" spans="1:10" ht="15.75">
      <c r="A48" s="154" t="s">
        <v>99</v>
      </c>
      <c r="B48" s="151" t="s">
        <v>40</v>
      </c>
      <c r="C48" s="161" t="s">
        <v>11</v>
      </c>
      <c r="D48" s="151" t="s">
        <v>32</v>
      </c>
      <c r="E48" s="67" t="s">
        <v>12</v>
      </c>
      <c r="F48" s="22">
        <f>SUM(F49:F52)</f>
        <v>10</v>
      </c>
      <c r="G48" s="22">
        <f t="shared" ref="G48:H48" si="13">SUM(G49:G52)</f>
        <v>10</v>
      </c>
      <c r="H48" s="22">
        <f t="shared" si="13"/>
        <v>10</v>
      </c>
      <c r="I48" s="22">
        <f t="shared" si="10"/>
        <v>30</v>
      </c>
      <c r="J48" s="138" t="s">
        <v>39</v>
      </c>
    </row>
    <row r="49" spans="1:10" ht="15.75">
      <c r="A49" s="155"/>
      <c r="B49" s="146"/>
      <c r="C49" s="162"/>
      <c r="D49" s="146"/>
      <c r="E49" s="68" t="s">
        <v>14</v>
      </c>
      <c r="F49" s="20">
        <v>0</v>
      </c>
      <c r="G49" s="20">
        <v>0</v>
      </c>
      <c r="H49" s="20">
        <v>0</v>
      </c>
      <c r="I49" s="20">
        <f t="shared" si="10"/>
        <v>0</v>
      </c>
      <c r="J49" s="139"/>
    </row>
    <row r="50" spans="1:10" ht="47.25">
      <c r="A50" s="155"/>
      <c r="B50" s="146"/>
      <c r="C50" s="162"/>
      <c r="D50" s="146"/>
      <c r="E50" s="68" t="s">
        <v>41</v>
      </c>
      <c r="F50" s="20">
        <v>0</v>
      </c>
      <c r="G50" s="20">
        <v>0</v>
      </c>
      <c r="H50" s="20">
        <v>0</v>
      </c>
      <c r="I50" s="20">
        <f t="shared" si="10"/>
        <v>0</v>
      </c>
      <c r="J50" s="139"/>
    </row>
    <row r="51" spans="1:10" ht="63">
      <c r="A51" s="155"/>
      <c r="B51" s="146"/>
      <c r="C51" s="162"/>
      <c r="D51" s="146"/>
      <c r="E51" s="68" t="s">
        <v>23</v>
      </c>
      <c r="F51" s="20">
        <v>10</v>
      </c>
      <c r="G51" s="20">
        <v>10</v>
      </c>
      <c r="H51" s="20">
        <v>10</v>
      </c>
      <c r="I51" s="20">
        <f t="shared" si="10"/>
        <v>30</v>
      </c>
      <c r="J51" s="139"/>
    </row>
    <row r="52" spans="1:10" ht="48" thickBot="1">
      <c r="A52" s="156"/>
      <c r="B52" s="147"/>
      <c r="C52" s="163"/>
      <c r="D52" s="147"/>
      <c r="E52" s="69" t="s">
        <v>34</v>
      </c>
      <c r="F52" s="21">
        <v>0</v>
      </c>
      <c r="G52" s="21">
        <v>0</v>
      </c>
      <c r="H52" s="21">
        <v>0</v>
      </c>
      <c r="I52" s="21">
        <f t="shared" si="10"/>
        <v>0</v>
      </c>
      <c r="J52" s="140"/>
    </row>
    <row r="53" spans="1:10" ht="15.75">
      <c r="A53" s="117" t="s">
        <v>42</v>
      </c>
      <c r="B53" s="120" t="s">
        <v>43</v>
      </c>
      <c r="C53" s="123" t="s">
        <v>11</v>
      </c>
      <c r="D53" s="120" t="s">
        <v>44</v>
      </c>
      <c r="E53" s="60" t="s">
        <v>12</v>
      </c>
      <c r="F53" s="12">
        <f>SUM(F54:F57)</f>
        <v>665</v>
      </c>
      <c r="G53" s="12">
        <f>SUM(G54:G57)</f>
        <v>716</v>
      </c>
      <c r="H53" s="12">
        <f t="shared" ref="H53" si="14">SUM(H54:H57)</f>
        <v>715</v>
      </c>
      <c r="I53" s="12">
        <f t="shared" si="10"/>
        <v>2096</v>
      </c>
      <c r="J53" s="165" t="s">
        <v>45</v>
      </c>
    </row>
    <row r="54" spans="1:10" ht="15.75">
      <c r="A54" s="118"/>
      <c r="B54" s="121"/>
      <c r="C54" s="124"/>
      <c r="D54" s="121"/>
      <c r="E54" s="61" t="s">
        <v>14</v>
      </c>
      <c r="F54" s="50">
        <f>F59+F64</f>
        <v>50</v>
      </c>
      <c r="G54" s="50">
        <f t="shared" ref="G54:H57" si="15">G59+G64</f>
        <v>50</v>
      </c>
      <c r="H54" s="50">
        <f t="shared" si="15"/>
        <v>50</v>
      </c>
      <c r="I54" s="50">
        <f t="shared" si="10"/>
        <v>150</v>
      </c>
      <c r="J54" s="127"/>
    </row>
    <row r="55" spans="1:10" ht="47.25">
      <c r="A55" s="118"/>
      <c r="B55" s="121"/>
      <c r="C55" s="124"/>
      <c r="D55" s="121"/>
      <c r="E55" s="61" t="s">
        <v>41</v>
      </c>
      <c r="F55" s="13">
        <f>F60+F65</f>
        <v>124</v>
      </c>
      <c r="G55" s="13">
        <f t="shared" si="15"/>
        <v>125</v>
      </c>
      <c r="H55" s="13">
        <f t="shared" si="15"/>
        <v>125</v>
      </c>
      <c r="I55" s="13">
        <f t="shared" si="10"/>
        <v>374</v>
      </c>
      <c r="J55" s="127"/>
    </row>
    <row r="56" spans="1:10" ht="63">
      <c r="A56" s="118"/>
      <c r="B56" s="121"/>
      <c r="C56" s="124"/>
      <c r="D56" s="121"/>
      <c r="E56" s="61" t="s">
        <v>23</v>
      </c>
      <c r="F56" s="43">
        <f>F61+F66</f>
        <v>366</v>
      </c>
      <c r="G56" s="43">
        <f t="shared" si="15"/>
        <v>416</v>
      </c>
      <c r="H56" s="43">
        <f t="shared" si="15"/>
        <v>415</v>
      </c>
      <c r="I56" s="13">
        <f t="shared" si="10"/>
        <v>1197</v>
      </c>
      <c r="J56" s="127"/>
    </row>
    <row r="57" spans="1:10" ht="48" thickBot="1">
      <c r="A57" s="119"/>
      <c r="B57" s="122"/>
      <c r="C57" s="125"/>
      <c r="D57" s="122"/>
      <c r="E57" s="62" t="s">
        <v>34</v>
      </c>
      <c r="F57" s="23">
        <f>F62+F67</f>
        <v>125</v>
      </c>
      <c r="G57" s="23">
        <f t="shared" si="15"/>
        <v>125</v>
      </c>
      <c r="H57" s="23">
        <f t="shared" si="15"/>
        <v>125</v>
      </c>
      <c r="I57" s="23">
        <f>SUM(F57:H57)</f>
        <v>375</v>
      </c>
      <c r="J57" s="128"/>
    </row>
    <row r="58" spans="1:10" ht="15.75">
      <c r="A58" s="166" t="s">
        <v>46</v>
      </c>
      <c r="B58" s="168" t="s">
        <v>47</v>
      </c>
      <c r="C58" s="170" t="s">
        <v>11</v>
      </c>
      <c r="D58" s="168" t="s">
        <v>44</v>
      </c>
      <c r="E58" s="70" t="s">
        <v>12</v>
      </c>
      <c r="F58" s="14">
        <f>SUM(F59:F62)</f>
        <v>416</v>
      </c>
      <c r="G58" s="14">
        <f t="shared" ref="G58:H58" si="16">SUM(G59:G62)</f>
        <v>466</v>
      </c>
      <c r="H58" s="14">
        <f t="shared" si="16"/>
        <v>465</v>
      </c>
      <c r="I58" s="14">
        <f t="shared" si="10"/>
        <v>1347</v>
      </c>
      <c r="J58" s="172" t="s">
        <v>48</v>
      </c>
    </row>
    <row r="59" spans="1:10" ht="15.75">
      <c r="A59" s="167"/>
      <c r="B59" s="158"/>
      <c r="C59" s="162"/>
      <c r="D59" s="158"/>
      <c r="E59" s="68" t="s">
        <v>14</v>
      </c>
      <c r="F59" s="39">
        <v>50</v>
      </c>
      <c r="G59" s="39">
        <v>50</v>
      </c>
      <c r="H59" s="39">
        <v>50</v>
      </c>
      <c r="I59" s="39">
        <f t="shared" si="10"/>
        <v>150</v>
      </c>
      <c r="J59" s="148"/>
    </row>
    <row r="60" spans="1:10" ht="47.25">
      <c r="A60" s="167"/>
      <c r="B60" s="158"/>
      <c r="C60" s="162"/>
      <c r="D60" s="158"/>
      <c r="E60" s="68" t="s">
        <v>41</v>
      </c>
      <c r="F60" s="20">
        <v>0</v>
      </c>
      <c r="G60" s="20">
        <v>0</v>
      </c>
      <c r="H60" s="20">
        <v>0</v>
      </c>
      <c r="I60" s="20">
        <f t="shared" si="10"/>
        <v>0</v>
      </c>
      <c r="J60" s="148"/>
    </row>
    <row r="61" spans="1:10" ht="63">
      <c r="A61" s="167"/>
      <c r="B61" s="158"/>
      <c r="C61" s="162"/>
      <c r="D61" s="158"/>
      <c r="E61" s="68" t="s">
        <v>23</v>
      </c>
      <c r="F61" s="20">
        <v>366</v>
      </c>
      <c r="G61" s="20">
        <v>416</v>
      </c>
      <c r="H61" s="20">
        <v>415</v>
      </c>
      <c r="I61" s="20">
        <f t="shared" si="10"/>
        <v>1197</v>
      </c>
      <c r="J61" s="148"/>
    </row>
    <row r="62" spans="1:10" ht="48" thickBot="1">
      <c r="A62" s="263"/>
      <c r="B62" s="169"/>
      <c r="C62" s="171"/>
      <c r="D62" s="169"/>
      <c r="E62" s="82" t="s">
        <v>34</v>
      </c>
      <c r="F62" s="264">
        <v>0</v>
      </c>
      <c r="G62" s="264">
        <v>0</v>
      </c>
      <c r="H62" s="264">
        <v>0</v>
      </c>
      <c r="I62" s="264">
        <f t="shared" si="10"/>
        <v>0</v>
      </c>
      <c r="J62" s="148"/>
    </row>
    <row r="63" spans="1:10" ht="15.75">
      <c r="A63" s="129" t="s">
        <v>49</v>
      </c>
      <c r="B63" s="132" t="s">
        <v>50</v>
      </c>
      <c r="C63" s="135" t="s">
        <v>11</v>
      </c>
      <c r="D63" s="132" t="s">
        <v>51</v>
      </c>
      <c r="E63" s="73" t="s">
        <v>12</v>
      </c>
      <c r="F63" s="17">
        <f>SUM(F64:F67)</f>
        <v>249</v>
      </c>
      <c r="G63" s="17">
        <f t="shared" ref="G63:H63" si="17">SUM(G64:G67)</f>
        <v>250</v>
      </c>
      <c r="H63" s="17">
        <f t="shared" si="17"/>
        <v>250</v>
      </c>
      <c r="I63" s="17">
        <f t="shared" si="10"/>
        <v>749</v>
      </c>
      <c r="J63" s="138" t="s">
        <v>52</v>
      </c>
    </row>
    <row r="64" spans="1:10" ht="15.75">
      <c r="A64" s="130"/>
      <c r="B64" s="133"/>
      <c r="C64" s="136"/>
      <c r="D64" s="133"/>
      <c r="E64" s="74" t="s">
        <v>14</v>
      </c>
      <c r="F64" s="18">
        <v>0</v>
      </c>
      <c r="G64" s="18">
        <v>0</v>
      </c>
      <c r="H64" s="18">
        <v>0</v>
      </c>
      <c r="I64" s="18">
        <f t="shared" si="10"/>
        <v>0</v>
      </c>
      <c r="J64" s="139"/>
    </row>
    <row r="65" spans="1:10" ht="47.25">
      <c r="A65" s="130"/>
      <c r="B65" s="133"/>
      <c r="C65" s="136"/>
      <c r="D65" s="133"/>
      <c r="E65" s="74" t="s">
        <v>41</v>
      </c>
      <c r="F65" s="18">
        <v>124</v>
      </c>
      <c r="G65" s="18">
        <f t="shared" ref="G65:H65" si="18">G67</f>
        <v>125</v>
      </c>
      <c r="H65" s="18">
        <f t="shared" si="18"/>
        <v>125</v>
      </c>
      <c r="I65" s="18">
        <f t="shared" si="10"/>
        <v>374</v>
      </c>
      <c r="J65" s="139"/>
    </row>
    <row r="66" spans="1:10" ht="63">
      <c r="A66" s="130"/>
      <c r="B66" s="133"/>
      <c r="C66" s="136"/>
      <c r="D66" s="133"/>
      <c r="E66" s="74" t="s">
        <v>23</v>
      </c>
      <c r="F66" s="18">
        <v>0</v>
      </c>
      <c r="G66" s="18">
        <v>0</v>
      </c>
      <c r="H66" s="18">
        <v>0</v>
      </c>
      <c r="I66" s="18">
        <f t="shared" si="10"/>
        <v>0</v>
      </c>
      <c r="J66" s="139"/>
    </row>
    <row r="67" spans="1:10" ht="32.25" thickBot="1">
      <c r="A67" s="131"/>
      <c r="B67" s="134"/>
      <c r="C67" s="137"/>
      <c r="D67" s="134"/>
      <c r="E67" s="75" t="s">
        <v>30</v>
      </c>
      <c r="F67" s="19">
        <v>125</v>
      </c>
      <c r="G67" s="19">
        <v>125</v>
      </c>
      <c r="H67" s="19">
        <v>125</v>
      </c>
      <c r="I67" s="19">
        <f t="shared" si="10"/>
        <v>375</v>
      </c>
      <c r="J67" s="140"/>
    </row>
    <row r="68" spans="1:10" ht="15.75">
      <c r="A68" s="180">
        <v>4</v>
      </c>
      <c r="B68" s="120" t="s">
        <v>53</v>
      </c>
      <c r="C68" s="123" t="s">
        <v>11</v>
      </c>
      <c r="D68" s="265" t="s">
        <v>54</v>
      </c>
      <c r="E68" s="78" t="s">
        <v>12</v>
      </c>
      <c r="F68" s="12">
        <f>SUM(F69:F72)</f>
        <v>1200</v>
      </c>
      <c r="G68" s="12">
        <f t="shared" ref="G68:H68" si="19">SUM(G69:G72)</f>
        <v>1450</v>
      </c>
      <c r="H68" s="12">
        <f t="shared" si="19"/>
        <v>1450</v>
      </c>
      <c r="I68" s="12">
        <f t="shared" si="10"/>
        <v>4100</v>
      </c>
      <c r="J68" s="126" t="s">
        <v>55</v>
      </c>
    </row>
    <row r="69" spans="1:10" ht="15.75">
      <c r="A69" s="174"/>
      <c r="B69" s="121"/>
      <c r="C69" s="124"/>
      <c r="D69" s="121"/>
      <c r="E69" s="79" t="s">
        <v>14</v>
      </c>
      <c r="F69" s="50">
        <v>150</v>
      </c>
      <c r="G69" s="50">
        <v>150</v>
      </c>
      <c r="H69" s="50">
        <v>150</v>
      </c>
      <c r="I69" s="50">
        <f t="shared" si="10"/>
        <v>450</v>
      </c>
      <c r="J69" s="127"/>
    </row>
    <row r="70" spans="1:10" ht="47.25">
      <c r="A70" s="174"/>
      <c r="B70" s="121"/>
      <c r="C70" s="124"/>
      <c r="D70" s="121"/>
      <c r="E70" s="30" t="s">
        <v>41</v>
      </c>
      <c r="F70" s="13">
        <v>0</v>
      </c>
      <c r="G70" s="13">
        <v>0</v>
      </c>
      <c r="H70" s="13">
        <v>0</v>
      </c>
      <c r="I70" s="13">
        <f t="shared" si="10"/>
        <v>0</v>
      </c>
      <c r="J70" s="127"/>
    </row>
    <row r="71" spans="1:10" ht="63">
      <c r="A71" s="174"/>
      <c r="B71" s="121"/>
      <c r="C71" s="124"/>
      <c r="D71" s="121"/>
      <c r="E71" s="79" t="s">
        <v>56</v>
      </c>
      <c r="F71" s="13">
        <v>1050</v>
      </c>
      <c r="G71" s="13">
        <v>1300</v>
      </c>
      <c r="H71" s="13">
        <v>1300</v>
      </c>
      <c r="I71" s="13">
        <f t="shared" si="10"/>
        <v>3650</v>
      </c>
      <c r="J71" s="127"/>
    </row>
    <row r="72" spans="1:10" ht="32.25" thickBot="1">
      <c r="A72" s="181"/>
      <c r="B72" s="122"/>
      <c r="C72" s="125"/>
      <c r="D72" s="122"/>
      <c r="E72" s="80" t="s">
        <v>30</v>
      </c>
      <c r="F72" s="23">
        <v>0</v>
      </c>
      <c r="G72" s="23">
        <v>0</v>
      </c>
      <c r="H72" s="23">
        <v>0</v>
      </c>
      <c r="I72" s="23">
        <f t="shared" si="10"/>
        <v>0</v>
      </c>
      <c r="J72" s="128"/>
    </row>
    <row r="73" spans="1:10" s="248" customFormat="1" ht="15.75">
      <c r="A73" s="243">
        <v>5</v>
      </c>
      <c r="B73" s="244" t="s">
        <v>57</v>
      </c>
      <c r="C73" s="245" t="s">
        <v>11</v>
      </c>
      <c r="D73" s="246" t="s">
        <v>54</v>
      </c>
      <c r="E73" s="53" t="s">
        <v>12</v>
      </c>
      <c r="F73" s="51">
        <f>SUM(F74:F77)</f>
        <v>15145</v>
      </c>
      <c r="G73" s="51">
        <f>SUM(G74:G77)</f>
        <v>25650</v>
      </c>
      <c r="H73" s="51">
        <f t="shared" ref="H73" si="20">SUM(H74:H77)</f>
        <v>34543</v>
      </c>
      <c r="I73" s="51">
        <f t="shared" si="10"/>
        <v>75338</v>
      </c>
      <c r="J73" s="247" t="s">
        <v>58</v>
      </c>
    </row>
    <row r="74" spans="1:10" s="248" customFormat="1" ht="15.75">
      <c r="A74" s="249"/>
      <c r="B74" s="250"/>
      <c r="C74" s="251"/>
      <c r="D74" s="252"/>
      <c r="E74" s="54" t="s">
        <v>14</v>
      </c>
      <c r="F74" s="50">
        <v>1520</v>
      </c>
      <c r="G74" s="50">
        <v>1520</v>
      </c>
      <c r="H74" s="50">
        <v>1510</v>
      </c>
      <c r="I74" s="50">
        <f t="shared" si="10"/>
        <v>4550</v>
      </c>
      <c r="J74" s="253"/>
    </row>
    <row r="75" spans="1:10" s="248" customFormat="1" ht="47.25">
      <c r="A75" s="249"/>
      <c r="B75" s="250"/>
      <c r="C75" s="251"/>
      <c r="D75" s="252"/>
      <c r="E75" s="54" t="s">
        <v>59</v>
      </c>
      <c r="F75" s="50">
        <v>7000</v>
      </c>
      <c r="G75" s="50">
        <v>12000</v>
      </c>
      <c r="H75" s="50">
        <v>12000</v>
      </c>
      <c r="I75" s="50">
        <f t="shared" si="10"/>
        <v>31000</v>
      </c>
      <c r="J75" s="253"/>
    </row>
    <row r="76" spans="1:10" s="248" customFormat="1" ht="63">
      <c r="A76" s="249"/>
      <c r="B76" s="250"/>
      <c r="C76" s="251"/>
      <c r="D76" s="252"/>
      <c r="E76" s="54" t="s">
        <v>60</v>
      </c>
      <c r="F76" s="50">
        <v>6625</v>
      </c>
      <c r="G76" s="50">
        <v>12130</v>
      </c>
      <c r="H76" s="50">
        <v>21033</v>
      </c>
      <c r="I76" s="50">
        <f t="shared" si="10"/>
        <v>39788</v>
      </c>
      <c r="J76" s="253"/>
    </row>
    <row r="77" spans="1:10" s="248" customFormat="1" ht="32.25" thickBot="1">
      <c r="A77" s="254"/>
      <c r="B77" s="255"/>
      <c r="C77" s="256"/>
      <c r="D77" s="257"/>
      <c r="E77" s="258" t="s">
        <v>30</v>
      </c>
      <c r="F77" s="259">
        <v>0</v>
      </c>
      <c r="G77" s="259">
        <v>0</v>
      </c>
      <c r="H77" s="259">
        <v>0</v>
      </c>
      <c r="I77" s="259">
        <f t="shared" si="10"/>
        <v>0</v>
      </c>
      <c r="J77" s="260"/>
    </row>
    <row r="78" spans="1:10" ht="15.75">
      <c r="A78" s="180">
        <v>6</v>
      </c>
      <c r="B78" s="182" t="s">
        <v>95</v>
      </c>
      <c r="C78" s="123" t="s">
        <v>11</v>
      </c>
      <c r="D78" s="120" t="s">
        <v>61</v>
      </c>
      <c r="E78" s="60" t="s">
        <v>12</v>
      </c>
      <c r="F78" s="12">
        <f t="shared" ref="F78:H78" si="21">SUM(F79:F82)</f>
        <v>4800</v>
      </c>
      <c r="G78" s="12">
        <f t="shared" si="21"/>
        <v>4800</v>
      </c>
      <c r="H78" s="12">
        <f t="shared" si="21"/>
        <v>4800</v>
      </c>
      <c r="I78" s="12">
        <f t="shared" si="10"/>
        <v>14400</v>
      </c>
      <c r="J78" s="165" t="s">
        <v>98</v>
      </c>
    </row>
    <row r="79" spans="1:10" ht="15.75">
      <c r="A79" s="174"/>
      <c r="B79" s="121"/>
      <c r="C79" s="124"/>
      <c r="D79" s="121"/>
      <c r="E79" s="61" t="s">
        <v>14</v>
      </c>
      <c r="F79" s="52">
        <v>300</v>
      </c>
      <c r="G79" s="52">
        <v>300</v>
      </c>
      <c r="H79" s="52">
        <v>300</v>
      </c>
      <c r="I79" s="52">
        <f t="shared" si="10"/>
        <v>900</v>
      </c>
      <c r="J79" s="127"/>
    </row>
    <row r="80" spans="1:10" ht="31.5">
      <c r="A80" s="174"/>
      <c r="B80" s="121"/>
      <c r="C80" s="124"/>
      <c r="D80" s="121"/>
      <c r="E80" s="61" t="s">
        <v>62</v>
      </c>
      <c r="F80" s="28">
        <v>0</v>
      </c>
      <c r="G80" s="28">
        <v>0</v>
      </c>
      <c r="H80" s="28">
        <v>0</v>
      </c>
      <c r="I80" s="28">
        <f t="shared" si="10"/>
        <v>0</v>
      </c>
      <c r="J80" s="127"/>
    </row>
    <row r="81" spans="1:10" ht="63">
      <c r="A81" s="174"/>
      <c r="B81" s="121"/>
      <c r="C81" s="124"/>
      <c r="D81" s="121"/>
      <c r="E81" s="61" t="s">
        <v>23</v>
      </c>
      <c r="F81" s="28">
        <v>0</v>
      </c>
      <c r="G81" s="28">
        <v>0</v>
      </c>
      <c r="H81" s="28">
        <v>0</v>
      </c>
      <c r="I81" s="28">
        <f t="shared" si="10"/>
        <v>0</v>
      </c>
      <c r="J81" s="127"/>
    </row>
    <row r="82" spans="1:10" ht="32.25" thickBot="1">
      <c r="A82" s="181"/>
      <c r="B82" s="122"/>
      <c r="C82" s="125"/>
      <c r="D82" s="122"/>
      <c r="E82" s="62" t="s">
        <v>63</v>
      </c>
      <c r="F82" s="29">
        <v>4500</v>
      </c>
      <c r="G82" s="29">
        <v>4500</v>
      </c>
      <c r="H82" s="29">
        <v>4500</v>
      </c>
      <c r="I82" s="29">
        <f t="shared" si="10"/>
        <v>13500</v>
      </c>
      <c r="J82" s="128"/>
    </row>
    <row r="83" spans="1:10" ht="15.75">
      <c r="A83" s="173">
        <v>7</v>
      </c>
      <c r="B83" s="176" t="s">
        <v>64</v>
      </c>
      <c r="C83" s="183" t="s">
        <v>11</v>
      </c>
      <c r="D83" s="176" t="s">
        <v>65</v>
      </c>
      <c r="E83" s="71" t="s">
        <v>12</v>
      </c>
      <c r="F83" s="26">
        <f>SUM(F84:F87)</f>
        <v>27150</v>
      </c>
      <c r="G83" s="26">
        <f>SUM(G84:G87)</f>
        <v>13600</v>
      </c>
      <c r="H83" s="26">
        <f t="shared" ref="H83" si="22">SUM(H84:H87)</f>
        <v>18100</v>
      </c>
      <c r="I83" s="26">
        <f>SUM(F83:H83)</f>
        <v>58850</v>
      </c>
      <c r="J83" s="184" t="s">
        <v>66</v>
      </c>
    </row>
    <row r="84" spans="1:10" ht="15.75">
      <c r="A84" s="174"/>
      <c r="B84" s="121"/>
      <c r="C84" s="124"/>
      <c r="D84" s="121"/>
      <c r="E84" s="61" t="s">
        <v>14</v>
      </c>
      <c r="F84" s="50">
        <v>100</v>
      </c>
      <c r="G84" s="50">
        <v>100</v>
      </c>
      <c r="H84" s="50">
        <v>100</v>
      </c>
      <c r="I84" s="50">
        <f t="shared" ref="I84:I92" si="23">SUM(F84:H84)</f>
        <v>300</v>
      </c>
      <c r="J84" s="127"/>
    </row>
    <row r="85" spans="1:10" ht="47.25">
      <c r="A85" s="174"/>
      <c r="B85" s="121"/>
      <c r="C85" s="124"/>
      <c r="D85" s="121"/>
      <c r="E85" s="61" t="s">
        <v>41</v>
      </c>
      <c r="F85" s="13">
        <v>18050</v>
      </c>
      <c r="G85" s="13">
        <v>7500</v>
      </c>
      <c r="H85" s="13">
        <v>10000</v>
      </c>
      <c r="I85" s="13">
        <f t="shared" si="23"/>
        <v>35550</v>
      </c>
      <c r="J85" s="127"/>
    </row>
    <row r="86" spans="1:10" ht="63">
      <c r="A86" s="174"/>
      <c r="B86" s="121"/>
      <c r="C86" s="124"/>
      <c r="D86" s="121"/>
      <c r="E86" s="61" t="s">
        <v>23</v>
      </c>
      <c r="F86" s="13">
        <v>0</v>
      </c>
      <c r="G86" s="13">
        <v>0</v>
      </c>
      <c r="H86" s="13">
        <v>0</v>
      </c>
      <c r="I86" s="13">
        <f t="shared" si="23"/>
        <v>0</v>
      </c>
      <c r="J86" s="127"/>
    </row>
    <row r="87" spans="1:10" ht="32.25" thickBot="1">
      <c r="A87" s="175"/>
      <c r="B87" s="177"/>
      <c r="C87" s="178"/>
      <c r="D87" s="177"/>
      <c r="E87" s="72" t="s">
        <v>30</v>
      </c>
      <c r="F87" s="27">
        <v>9000</v>
      </c>
      <c r="G87" s="27">
        <v>6000</v>
      </c>
      <c r="H87" s="27">
        <v>8000</v>
      </c>
      <c r="I87" s="27">
        <f t="shared" si="23"/>
        <v>23000</v>
      </c>
      <c r="J87" s="179"/>
    </row>
    <row r="88" spans="1:10" ht="15.75">
      <c r="A88" s="180">
        <v>8</v>
      </c>
      <c r="B88" s="120" t="s">
        <v>67</v>
      </c>
      <c r="C88" s="185" t="s">
        <v>11</v>
      </c>
      <c r="D88" s="120" t="s">
        <v>68</v>
      </c>
      <c r="E88" s="78" t="s">
        <v>12</v>
      </c>
      <c r="F88" s="12">
        <f>SUM(F89:F92)</f>
        <v>3500</v>
      </c>
      <c r="G88" s="12">
        <f>SUM(G89:G92)</f>
        <v>5000</v>
      </c>
      <c r="H88" s="12">
        <f>SUM(H89:H92)</f>
        <v>7000</v>
      </c>
      <c r="I88" s="12">
        <f t="shared" si="23"/>
        <v>15500</v>
      </c>
      <c r="J88" s="126" t="s">
        <v>69</v>
      </c>
    </row>
    <row r="89" spans="1:10" ht="15.75">
      <c r="A89" s="174"/>
      <c r="B89" s="121"/>
      <c r="C89" s="124"/>
      <c r="D89" s="121"/>
      <c r="E89" s="79" t="s">
        <v>14</v>
      </c>
      <c r="F89" s="13">
        <v>0</v>
      </c>
      <c r="G89" s="13">
        <v>0</v>
      </c>
      <c r="H89" s="13">
        <v>0</v>
      </c>
      <c r="I89" s="13">
        <f t="shared" si="23"/>
        <v>0</v>
      </c>
      <c r="J89" s="127"/>
    </row>
    <row r="90" spans="1:10" ht="31.5">
      <c r="A90" s="174"/>
      <c r="B90" s="121"/>
      <c r="C90" s="124"/>
      <c r="D90" s="121"/>
      <c r="E90" s="79" t="s">
        <v>70</v>
      </c>
      <c r="F90" s="13">
        <v>0</v>
      </c>
      <c r="G90" s="13">
        <v>0</v>
      </c>
      <c r="H90" s="13">
        <v>0</v>
      </c>
      <c r="I90" s="13">
        <f t="shared" si="23"/>
        <v>0</v>
      </c>
      <c r="J90" s="127"/>
    </row>
    <row r="91" spans="1:10" ht="63">
      <c r="A91" s="174"/>
      <c r="B91" s="121"/>
      <c r="C91" s="124"/>
      <c r="D91" s="121"/>
      <c r="E91" s="79" t="s">
        <v>71</v>
      </c>
      <c r="F91" s="13">
        <v>3500</v>
      </c>
      <c r="G91" s="13">
        <v>5000</v>
      </c>
      <c r="H91" s="13">
        <v>7000</v>
      </c>
      <c r="I91" s="13">
        <f t="shared" si="23"/>
        <v>15500</v>
      </c>
      <c r="J91" s="127"/>
    </row>
    <row r="92" spans="1:10" ht="32.25" thickBot="1">
      <c r="A92" s="181"/>
      <c r="B92" s="122"/>
      <c r="C92" s="125"/>
      <c r="D92" s="122"/>
      <c r="E92" s="80" t="s">
        <v>30</v>
      </c>
      <c r="F92" s="23">
        <v>0</v>
      </c>
      <c r="G92" s="23">
        <v>0</v>
      </c>
      <c r="H92" s="23">
        <v>0</v>
      </c>
      <c r="I92" s="23">
        <f t="shared" si="23"/>
        <v>0</v>
      </c>
      <c r="J92" s="128"/>
    </row>
    <row r="93" spans="1:10" ht="15.75">
      <c r="A93" s="186">
        <v>9</v>
      </c>
      <c r="B93" s="189" t="s">
        <v>94</v>
      </c>
      <c r="C93" s="192" t="s">
        <v>11</v>
      </c>
      <c r="D93" s="195" t="s">
        <v>68</v>
      </c>
      <c r="E93" s="53" t="s">
        <v>12</v>
      </c>
      <c r="F93" s="51">
        <f>SUM(F94:F97)</f>
        <v>3400</v>
      </c>
      <c r="G93" s="51">
        <f t="shared" ref="G93:I93" si="24">SUM(G94:G97)</f>
        <v>3400</v>
      </c>
      <c r="H93" s="51">
        <f t="shared" si="24"/>
        <v>3400</v>
      </c>
      <c r="I93" s="51">
        <f t="shared" si="24"/>
        <v>10200</v>
      </c>
      <c r="J93" s="196" t="s">
        <v>86</v>
      </c>
    </row>
    <row r="94" spans="1:10" ht="15.75">
      <c r="A94" s="187"/>
      <c r="B94" s="190"/>
      <c r="C94" s="193"/>
      <c r="D94" s="190"/>
      <c r="E94" s="54" t="s">
        <v>14</v>
      </c>
      <c r="F94" s="50">
        <v>400</v>
      </c>
      <c r="G94" s="50">
        <v>400</v>
      </c>
      <c r="H94" s="50">
        <v>400</v>
      </c>
      <c r="I94" s="50">
        <f t="shared" ref="I94:I96" si="25">SUM(F94:H94)</f>
        <v>1200</v>
      </c>
      <c r="J94" s="197"/>
    </row>
    <row r="95" spans="1:10" ht="31.5">
      <c r="A95" s="187"/>
      <c r="B95" s="190"/>
      <c r="C95" s="193"/>
      <c r="D95" s="190"/>
      <c r="E95" s="54" t="s">
        <v>70</v>
      </c>
      <c r="F95" s="50">
        <v>0</v>
      </c>
      <c r="G95" s="50">
        <v>0</v>
      </c>
      <c r="H95" s="50">
        <v>0</v>
      </c>
      <c r="I95" s="50">
        <f t="shared" si="25"/>
        <v>0</v>
      </c>
      <c r="J95" s="197"/>
    </row>
    <row r="96" spans="1:10" ht="63">
      <c r="A96" s="187"/>
      <c r="B96" s="190"/>
      <c r="C96" s="193"/>
      <c r="D96" s="190"/>
      <c r="E96" s="55" t="s">
        <v>72</v>
      </c>
      <c r="F96" s="50">
        <v>3000</v>
      </c>
      <c r="G96" s="50">
        <v>3000</v>
      </c>
      <c r="H96" s="50">
        <v>3000</v>
      </c>
      <c r="I96" s="50">
        <f t="shared" si="25"/>
        <v>9000</v>
      </c>
      <c r="J96" s="197"/>
    </row>
    <row r="97" spans="1:10" ht="32.25" thickBot="1">
      <c r="A97" s="188"/>
      <c r="B97" s="191"/>
      <c r="C97" s="194"/>
      <c r="D97" s="191"/>
      <c r="E97" s="56" t="s">
        <v>30</v>
      </c>
      <c r="F97" s="50">
        <v>0</v>
      </c>
      <c r="G97" s="50">
        <v>0</v>
      </c>
      <c r="H97" s="50">
        <v>0</v>
      </c>
      <c r="I97" s="50">
        <v>0</v>
      </c>
      <c r="J97" s="198"/>
    </row>
    <row r="98" spans="1:10" ht="15.75">
      <c r="A98" s="199" t="s">
        <v>87</v>
      </c>
      <c r="B98" s="120" t="s">
        <v>73</v>
      </c>
      <c r="C98" s="185" t="s">
        <v>11</v>
      </c>
      <c r="D98" s="120" t="s">
        <v>74</v>
      </c>
      <c r="E98" s="60" t="s">
        <v>12</v>
      </c>
      <c r="F98" s="12">
        <f>SUM(F99:F102)</f>
        <v>0</v>
      </c>
      <c r="G98" s="12">
        <f>SUM(G99:G102)</f>
        <v>50</v>
      </c>
      <c r="H98" s="12">
        <f t="shared" ref="H98" si="26">SUM(H99:H102)</f>
        <v>60</v>
      </c>
      <c r="I98" s="12">
        <f t="shared" ref="I98:I106" si="27">SUM(F98:H98)</f>
        <v>110</v>
      </c>
      <c r="J98" s="126" t="s">
        <v>75</v>
      </c>
    </row>
    <row r="99" spans="1:10" ht="15.75">
      <c r="A99" s="118"/>
      <c r="B99" s="121"/>
      <c r="C99" s="124"/>
      <c r="D99" s="121"/>
      <c r="E99" s="61" t="s">
        <v>76</v>
      </c>
      <c r="F99" s="50">
        <v>0</v>
      </c>
      <c r="G99" s="50">
        <v>0</v>
      </c>
      <c r="H99" s="50">
        <v>10</v>
      </c>
      <c r="I99" s="50">
        <f t="shared" si="27"/>
        <v>10</v>
      </c>
      <c r="J99" s="127"/>
    </row>
    <row r="100" spans="1:10" ht="47.25">
      <c r="A100" s="118"/>
      <c r="B100" s="121"/>
      <c r="C100" s="124"/>
      <c r="D100" s="121"/>
      <c r="E100" s="30" t="s">
        <v>41</v>
      </c>
      <c r="F100" s="13">
        <v>0</v>
      </c>
      <c r="G100" s="13">
        <v>0</v>
      </c>
      <c r="H100" s="13">
        <v>0</v>
      </c>
      <c r="I100" s="13">
        <f t="shared" si="27"/>
        <v>0</v>
      </c>
      <c r="J100" s="127"/>
    </row>
    <row r="101" spans="1:10" ht="63">
      <c r="A101" s="118"/>
      <c r="B101" s="121"/>
      <c r="C101" s="124"/>
      <c r="D101" s="121"/>
      <c r="E101" s="61" t="s">
        <v>23</v>
      </c>
      <c r="F101" s="13">
        <v>0</v>
      </c>
      <c r="G101" s="13">
        <v>50</v>
      </c>
      <c r="H101" s="13">
        <v>50</v>
      </c>
      <c r="I101" s="13">
        <f t="shared" si="27"/>
        <v>100</v>
      </c>
      <c r="J101" s="127"/>
    </row>
    <row r="102" spans="1:10" ht="32.25" thickBot="1">
      <c r="A102" s="119"/>
      <c r="B102" s="122"/>
      <c r="C102" s="125"/>
      <c r="D102" s="122"/>
      <c r="E102" s="62" t="s">
        <v>30</v>
      </c>
      <c r="F102" s="23">
        <v>0</v>
      </c>
      <c r="G102" s="23">
        <v>0</v>
      </c>
      <c r="H102" s="23">
        <v>0</v>
      </c>
      <c r="I102" s="23">
        <f t="shared" si="27"/>
        <v>0</v>
      </c>
      <c r="J102" s="128"/>
    </row>
    <row r="103" spans="1:10" ht="15.75">
      <c r="A103" s="180">
        <v>11</v>
      </c>
      <c r="B103" s="120" t="s">
        <v>77</v>
      </c>
      <c r="C103" s="185" t="s">
        <v>11</v>
      </c>
      <c r="D103" s="120" t="s">
        <v>74</v>
      </c>
      <c r="E103" s="60" t="s">
        <v>12</v>
      </c>
      <c r="F103" s="12">
        <f>SUM(F104:F107)</f>
        <v>20</v>
      </c>
      <c r="G103" s="12">
        <f>SUM(G104:G107)</f>
        <v>70</v>
      </c>
      <c r="H103" s="12">
        <f>SUM(H104:H107)</f>
        <v>70</v>
      </c>
      <c r="I103" s="12">
        <f t="shared" si="27"/>
        <v>160</v>
      </c>
      <c r="J103" s="126" t="s">
        <v>78</v>
      </c>
    </row>
    <row r="104" spans="1:10" ht="15.75">
      <c r="A104" s="174"/>
      <c r="B104" s="121"/>
      <c r="C104" s="124"/>
      <c r="D104" s="121"/>
      <c r="E104" s="61" t="s">
        <v>76</v>
      </c>
      <c r="F104" s="13">
        <v>20</v>
      </c>
      <c r="G104" s="13">
        <v>20</v>
      </c>
      <c r="H104" s="13">
        <v>20</v>
      </c>
      <c r="I104" s="13">
        <f t="shared" si="27"/>
        <v>60</v>
      </c>
      <c r="J104" s="127"/>
    </row>
    <row r="105" spans="1:10" ht="47.25">
      <c r="A105" s="174"/>
      <c r="B105" s="121"/>
      <c r="C105" s="124"/>
      <c r="D105" s="121"/>
      <c r="E105" s="30" t="s">
        <v>41</v>
      </c>
      <c r="F105" s="13">
        <v>0</v>
      </c>
      <c r="G105" s="13">
        <v>0</v>
      </c>
      <c r="H105" s="13">
        <v>0</v>
      </c>
      <c r="I105" s="13">
        <f t="shared" si="27"/>
        <v>0</v>
      </c>
      <c r="J105" s="127"/>
    </row>
    <row r="106" spans="1:10" ht="63">
      <c r="A106" s="174"/>
      <c r="B106" s="121"/>
      <c r="C106" s="124"/>
      <c r="D106" s="121"/>
      <c r="E106" s="61" t="s">
        <v>23</v>
      </c>
      <c r="F106" s="13">
        <v>0</v>
      </c>
      <c r="G106" s="13">
        <v>50</v>
      </c>
      <c r="H106" s="13">
        <v>50</v>
      </c>
      <c r="I106" s="13">
        <f t="shared" si="27"/>
        <v>100</v>
      </c>
      <c r="J106" s="127"/>
    </row>
    <row r="107" spans="1:10" ht="32.25" thickBot="1">
      <c r="A107" s="181"/>
      <c r="B107" s="122"/>
      <c r="C107" s="125"/>
      <c r="D107" s="122"/>
      <c r="E107" s="62" t="s">
        <v>30</v>
      </c>
      <c r="F107" s="23">
        <v>0</v>
      </c>
      <c r="G107" s="23">
        <v>0</v>
      </c>
      <c r="H107" s="23">
        <v>0</v>
      </c>
      <c r="I107" s="23">
        <f>SUM(F107:H107)</f>
        <v>0</v>
      </c>
      <c r="J107" s="128"/>
    </row>
    <row r="108" spans="1:10" ht="15.75">
      <c r="A108" s="180">
        <v>12</v>
      </c>
      <c r="B108" s="200" t="s">
        <v>79</v>
      </c>
      <c r="C108" s="185" t="s">
        <v>11</v>
      </c>
      <c r="D108" s="108" t="s">
        <v>80</v>
      </c>
      <c r="E108" s="76" t="s">
        <v>12</v>
      </c>
      <c r="F108" s="261">
        <f>SUM(F109:F112)</f>
        <v>70</v>
      </c>
      <c r="G108" s="261">
        <f>SUM(G109:G112)</f>
        <v>70</v>
      </c>
      <c r="H108" s="261">
        <f>SUM(H109:H112)</f>
        <v>70</v>
      </c>
      <c r="I108" s="261">
        <f>SUM(F108:H108)</f>
        <v>210</v>
      </c>
      <c r="J108" s="114" t="s">
        <v>81</v>
      </c>
    </row>
    <row r="109" spans="1:10" ht="15.75">
      <c r="A109" s="174"/>
      <c r="B109" s="201"/>
      <c r="C109" s="124"/>
      <c r="D109" s="109"/>
      <c r="E109" s="79" t="s">
        <v>76</v>
      </c>
      <c r="F109" s="50">
        <f>F114+F119+F124+F129</f>
        <v>20</v>
      </c>
      <c r="G109" s="50">
        <f t="shared" ref="G109" si="28">G114+G119+G124+G129</f>
        <v>20</v>
      </c>
      <c r="H109" s="50">
        <f>H114+H119+H124+H129</f>
        <v>20</v>
      </c>
      <c r="I109" s="50">
        <f>SUM(F109:H109)</f>
        <v>60</v>
      </c>
      <c r="J109" s="115"/>
    </row>
    <row r="110" spans="1:10" ht="47.25">
      <c r="A110" s="174"/>
      <c r="B110" s="201"/>
      <c r="C110" s="124"/>
      <c r="D110" s="109"/>
      <c r="E110" s="30" t="s">
        <v>93</v>
      </c>
      <c r="F110" s="13">
        <f>F115+F120+F125+F130</f>
        <v>0</v>
      </c>
      <c r="G110" s="13">
        <f t="shared" ref="G110:H110" si="29">G115+G125+G129</f>
        <v>0</v>
      </c>
      <c r="H110" s="13">
        <f t="shared" si="29"/>
        <v>0</v>
      </c>
      <c r="I110" s="13">
        <f t="shared" ref="I110:I112" si="30">SUM(F110:H110)</f>
        <v>0</v>
      </c>
      <c r="J110" s="115"/>
    </row>
    <row r="111" spans="1:10" ht="63">
      <c r="A111" s="174"/>
      <c r="B111" s="201"/>
      <c r="C111" s="124"/>
      <c r="D111" s="109"/>
      <c r="E111" s="30" t="s">
        <v>23</v>
      </c>
      <c r="F111" s="13">
        <f>F116+F121+F126+F131</f>
        <v>50</v>
      </c>
      <c r="G111" s="13">
        <f t="shared" ref="G111:H112" si="31">G116+G121+G126+G131</f>
        <v>50</v>
      </c>
      <c r="H111" s="13">
        <f t="shared" si="31"/>
        <v>50</v>
      </c>
      <c r="I111" s="13">
        <f t="shared" si="30"/>
        <v>150</v>
      </c>
      <c r="J111" s="115"/>
    </row>
    <row r="112" spans="1:10" ht="32.25" thickBot="1">
      <c r="A112" s="181"/>
      <c r="B112" s="202"/>
      <c r="C112" s="125"/>
      <c r="D112" s="203"/>
      <c r="E112" s="77" t="s">
        <v>30</v>
      </c>
      <c r="F112" s="16">
        <f>F117+F122+F127+F132</f>
        <v>0</v>
      </c>
      <c r="G112" s="16">
        <f t="shared" si="31"/>
        <v>0</v>
      </c>
      <c r="H112" s="16">
        <f t="shared" si="31"/>
        <v>0</v>
      </c>
      <c r="I112" s="26">
        <f t="shared" si="30"/>
        <v>0</v>
      </c>
      <c r="J112" s="204"/>
    </row>
    <row r="113" spans="1:10" ht="16.5" thickBot="1">
      <c r="A113" s="205" t="s">
        <v>88</v>
      </c>
      <c r="B113" s="208" t="s">
        <v>82</v>
      </c>
      <c r="C113" s="211" t="s">
        <v>11</v>
      </c>
      <c r="D113" s="214" t="s">
        <v>80</v>
      </c>
      <c r="E113" s="36" t="s">
        <v>12</v>
      </c>
      <c r="F113" s="37">
        <f>SUM(F114:F117)</f>
        <v>10</v>
      </c>
      <c r="G113" s="37">
        <f>SUM(G114:G117)</f>
        <v>10</v>
      </c>
      <c r="H113" s="37">
        <f>SUM(H114:H117)</f>
        <v>10</v>
      </c>
      <c r="I113" s="37">
        <f>SUM(I114:I117)</f>
        <v>30</v>
      </c>
      <c r="J113" s="217" t="s">
        <v>81</v>
      </c>
    </row>
    <row r="114" spans="1:10" ht="15.75">
      <c r="A114" s="206"/>
      <c r="B114" s="209"/>
      <c r="C114" s="212"/>
      <c r="D114" s="215"/>
      <c r="E114" s="38" t="s">
        <v>76</v>
      </c>
      <c r="F114" s="39">
        <v>10</v>
      </c>
      <c r="G114" s="39">
        <v>10</v>
      </c>
      <c r="H114" s="39">
        <v>10</v>
      </c>
      <c r="I114" s="57">
        <f>SUM(F114:H114)</f>
        <v>30</v>
      </c>
      <c r="J114" s="218"/>
    </row>
    <row r="115" spans="1:10" ht="47.25">
      <c r="A115" s="206"/>
      <c r="B115" s="209"/>
      <c r="C115" s="212"/>
      <c r="D115" s="215"/>
      <c r="E115" s="40" t="s">
        <v>41</v>
      </c>
      <c r="F115" s="39">
        <f>F120+F130+F135</f>
        <v>0</v>
      </c>
      <c r="G115" s="39">
        <f t="shared" ref="G115:I115" si="32">G120+G130+G135</f>
        <v>0</v>
      </c>
      <c r="H115" s="39">
        <f t="shared" si="32"/>
        <v>0</v>
      </c>
      <c r="I115" s="39">
        <f t="shared" si="32"/>
        <v>0</v>
      </c>
      <c r="J115" s="218"/>
    </row>
    <row r="116" spans="1:10" ht="63">
      <c r="A116" s="206"/>
      <c r="B116" s="209"/>
      <c r="C116" s="212"/>
      <c r="D116" s="215"/>
      <c r="E116" s="38" t="s">
        <v>23</v>
      </c>
      <c r="F116" s="39">
        <f>F122+F132+F136</f>
        <v>0</v>
      </c>
      <c r="G116" s="39">
        <f>G122+G132+G136</f>
        <v>0</v>
      </c>
      <c r="H116" s="39">
        <f>H122+H132+H136</f>
        <v>0</v>
      </c>
      <c r="I116" s="39">
        <f>I122+I132+I136</f>
        <v>0</v>
      </c>
      <c r="J116" s="218"/>
    </row>
    <row r="117" spans="1:10" ht="32.25" thickBot="1">
      <c r="A117" s="207"/>
      <c r="B117" s="210"/>
      <c r="C117" s="213"/>
      <c r="D117" s="216"/>
      <c r="E117" s="41" t="s">
        <v>30</v>
      </c>
      <c r="F117" s="42">
        <f>F127</f>
        <v>0</v>
      </c>
      <c r="G117" s="42">
        <f>G127</f>
        <v>0</v>
      </c>
      <c r="H117" s="42">
        <f>H127</f>
        <v>0</v>
      </c>
      <c r="I117" s="42">
        <f>I127</f>
        <v>0</v>
      </c>
      <c r="J117" s="219"/>
    </row>
    <row r="118" spans="1:10" ht="15.75">
      <c r="A118" s="220" t="s">
        <v>89</v>
      </c>
      <c r="B118" s="221" t="s">
        <v>83</v>
      </c>
      <c r="C118" s="223" t="s">
        <v>11</v>
      </c>
      <c r="D118" s="224" t="s">
        <v>80</v>
      </c>
      <c r="E118" s="66" t="s">
        <v>12</v>
      </c>
      <c r="F118" s="47">
        <f>SUM(F119:F122)</f>
        <v>60</v>
      </c>
      <c r="G118" s="15">
        <f>SUM(G119:G122)</f>
        <v>60</v>
      </c>
      <c r="H118" s="15">
        <f>SUM(H119:H122)</f>
        <v>60</v>
      </c>
      <c r="I118" s="15">
        <f>SUM(F118:H118)</f>
        <v>180</v>
      </c>
      <c r="J118" s="225" t="s">
        <v>81</v>
      </c>
    </row>
    <row r="119" spans="1:10" ht="15.75">
      <c r="A119" s="130"/>
      <c r="B119" s="222"/>
      <c r="C119" s="136"/>
      <c r="D119" s="133"/>
      <c r="E119" s="64" t="s">
        <v>76</v>
      </c>
      <c r="F119" s="39">
        <v>10</v>
      </c>
      <c r="G119" s="39">
        <v>10</v>
      </c>
      <c r="H119" s="39">
        <v>10</v>
      </c>
      <c r="I119" s="39">
        <f t="shared" ref="I119:I121" si="33">SUM(F119:H119)</f>
        <v>30</v>
      </c>
      <c r="J119" s="139"/>
    </row>
    <row r="120" spans="1:10" ht="47.25">
      <c r="A120" s="130"/>
      <c r="B120" s="222"/>
      <c r="C120" s="136"/>
      <c r="D120" s="133"/>
      <c r="E120" s="31" t="s">
        <v>92</v>
      </c>
      <c r="F120" s="18">
        <v>0</v>
      </c>
      <c r="G120" s="18">
        <v>0</v>
      </c>
      <c r="H120" s="18">
        <v>0</v>
      </c>
      <c r="I120" s="18">
        <f t="shared" si="33"/>
        <v>0</v>
      </c>
      <c r="J120" s="139"/>
    </row>
    <row r="121" spans="1:10" ht="63">
      <c r="A121" s="130"/>
      <c r="B121" s="222"/>
      <c r="C121" s="136"/>
      <c r="D121" s="133"/>
      <c r="E121" s="64" t="s">
        <v>23</v>
      </c>
      <c r="F121" s="18">
        <v>50</v>
      </c>
      <c r="G121" s="18">
        <v>50</v>
      </c>
      <c r="H121" s="18">
        <v>50</v>
      </c>
      <c r="I121" s="18">
        <f t="shared" si="33"/>
        <v>150</v>
      </c>
      <c r="J121" s="139"/>
    </row>
    <row r="122" spans="1:10" ht="32.25" thickBot="1">
      <c r="A122" s="130"/>
      <c r="B122" s="222"/>
      <c r="C122" s="136"/>
      <c r="D122" s="133"/>
      <c r="E122" s="35" t="s">
        <v>30</v>
      </c>
      <c r="F122" s="42">
        <v>0</v>
      </c>
      <c r="G122" s="42">
        <v>0</v>
      </c>
      <c r="H122" s="42">
        <v>0</v>
      </c>
      <c r="I122" s="42">
        <v>0</v>
      </c>
      <c r="J122" s="139"/>
    </row>
    <row r="123" spans="1:10" ht="15.75">
      <c r="A123" s="226" t="s">
        <v>90</v>
      </c>
      <c r="B123" s="227" t="s">
        <v>84</v>
      </c>
      <c r="C123" s="228" t="s">
        <v>11</v>
      </c>
      <c r="D123" s="132" t="s">
        <v>80</v>
      </c>
      <c r="E123" s="63" t="s">
        <v>12</v>
      </c>
      <c r="F123" s="48">
        <f>SUM(F124:F127)</f>
        <v>0</v>
      </c>
      <c r="G123" s="17">
        <f t="shared" ref="G123:I123" si="34">SUM(G124:G127)</f>
        <v>0</v>
      </c>
      <c r="H123" s="17">
        <f t="shared" si="34"/>
        <v>0</v>
      </c>
      <c r="I123" s="17">
        <f t="shared" si="34"/>
        <v>0</v>
      </c>
      <c r="J123" s="138" t="s">
        <v>81</v>
      </c>
    </row>
    <row r="124" spans="1:10" ht="15.75">
      <c r="A124" s="130"/>
      <c r="B124" s="133"/>
      <c r="C124" s="136"/>
      <c r="D124" s="133"/>
      <c r="E124" s="64" t="s">
        <v>76</v>
      </c>
      <c r="F124" s="18">
        <v>0</v>
      </c>
      <c r="G124" s="18">
        <v>0</v>
      </c>
      <c r="H124" s="18">
        <v>0</v>
      </c>
      <c r="I124" s="18">
        <v>0</v>
      </c>
      <c r="J124" s="139"/>
    </row>
    <row r="125" spans="1:10" ht="47.25">
      <c r="A125" s="130"/>
      <c r="B125" s="133"/>
      <c r="C125" s="136"/>
      <c r="D125" s="133"/>
      <c r="E125" s="31" t="s">
        <v>92</v>
      </c>
      <c r="F125" s="18">
        <v>0</v>
      </c>
      <c r="G125" s="18">
        <v>0</v>
      </c>
      <c r="H125" s="18">
        <v>0</v>
      </c>
      <c r="I125" s="18">
        <v>0</v>
      </c>
      <c r="J125" s="139"/>
    </row>
    <row r="126" spans="1:10" ht="63">
      <c r="A126" s="130"/>
      <c r="B126" s="133"/>
      <c r="C126" s="136"/>
      <c r="D126" s="133"/>
      <c r="E126" s="64" t="s">
        <v>23</v>
      </c>
      <c r="F126" s="18">
        <v>0</v>
      </c>
      <c r="G126" s="18">
        <v>0</v>
      </c>
      <c r="H126" s="18">
        <v>0</v>
      </c>
      <c r="I126" s="18">
        <v>0</v>
      </c>
      <c r="J126" s="139"/>
    </row>
    <row r="127" spans="1:10" ht="32.25" thickBot="1">
      <c r="A127" s="131"/>
      <c r="B127" s="134"/>
      <c r="C127" s="137"/>
      <c r="D127" s="134"/>
      <c r="E127" s="34" t="s">
        <v>30</v>
      </c>
      <c r="F127" s="19">
        <v>0</v>
      </c>
      <c r="G127" s="19">
        <v>0</v>
      </c>
      <c r="H127" s="19">
        <v>0</v>
      </c>
      <c r="I127" s="19">
        <v>0</v>
      </c>
      <c r="J127" s="140"/>
    </row>
    <row r="128" spans="1:10" ht="15.75">
      <c r="A128" s="226" t="s">
        <v>91</v>
      </c>
      <c r="B128" s="132" t="s">
        <v>85</v>
      </c>
      <c r="C128" s="228" t="s">
        <v>11</v>
      </c>
      <c r="D128" s="132" t="s">
        <v>80</v>
      </c>
      <c r="E128" s="73" t="s">
        <v>12</v>
      </c>
      <c r="F128" s="48">
        <f>SUM(F129:F132)</f>
        <v>0</v>
      </c>
      <c r="G128" s="17">
        <f>SUM(G129:G132)</f>
        <v>0</v>
      </c>
      <c r="H128" s="17">
        <f>SUM(H129:H132)</f>
        <v>0</v>
      </c>
      <c r="I128" s="17">
        <f>SUM(I129:I132)</f>
        <v>0</v>
      </c>
      <c r="J128" s="138" t="s">
        <v>81</v>
      </c>
    </row>
    <row r="129" spans="1:10" ht="15.75">
      <c r="A129" s="130"/>
      <c r="B129" s="133"/>
      <c r="C129" s="136"/>
      <c r="D129" s="133"/>
      <c r="E129" s="74" t="s">
        <v>76</v>
      </c>
      <c r="F129" s="18">
        <v>0</v>
      </c>
      <c r="G129" s="18">
        <v>0</v>
      </c>
      <c r="H129" s="18">
        <v>0</v>
      </c>
      <c r="I129" s="18">
        <v>0</v>
      </c>
      <c r="J129" s="139"/>
    </row>
    <row r="130" spans="1:10" ht="47.25">
      <c r="A130" s="130"/>
      <c r="B130" s="133"/>
      <c r="C130" s="136"/>
      <c r="D130" s="133"/>
      <c r="E130" s="31" t="s">
        <v>92</v>
      </c>
      <c r="F130" s="18">
        <v>0</v>
      </c>
      <c r="G130" s="18">
        <v>0</v>
      </c>
      <c r="H130" s="18">
        <v>0</v>
      </c>
      <c r="I130" s="18">
        <v>0</v>
      </c>
      <c r="J130" s="139"/>
    </row>
    <row r="131" spans="1:10" ht="63">
      <c r="A131" s="130"/>
      <c r="B131" s="229"/>
      <c r="C131" s="136"/>
      <c r="D131" s="133"/>
      <c r="E131" s="74" t="s">
        <v>23</v>
      </c>
      <c r="F131" s="18">
        <v>0</v>
      </c>
      <c r="G131" s="18">
        <v>0</v>
      </c>
      <c r="H131" s="18">
        <v>0</v>
      </c>
      <c r="I131" s="18">
        <v>0</v>
      </c>
      <c r="J131" s="230"/>
    </row>
    <row r="132" spans="1:10" ht="33.75" customHeight="1" thickBot="1">
      <c r="A132" s="131"/>
      <c r="B132" s="134"/>
      <c r="C132" s="137"/>
      <c r="D132" s="134"/>
      <c r="E132" s="34" t="s">
        <v>30</v>
      </c>
      <c r="F132" s="19">
        <v>0</v>
      </c>
      <c r="G132" s="19">
        <v>0</v>
      </c>
      <c r="H132" s="19">
        <v>0</v>
      </c>
      <c r="I132" s="19">
        <v>0</v>
      </c>
      <c r="J132" s="140"/>
    </row>
    <row r="133" spans="1:10" ht="15.75" hidden="1">
      <c r="A133" s="231"/>
      <c r="B133" s="234"/>
      <c r="C133" s="237"/>
      <c r="D133" s="234"/>
      <c r="E133" s="63"/>
      <c r="F133" s="17"/>
      <c r="G133" s="17"/>
      <c r="H133" s="17"/>
      <c r="I133" s="17"/>
      <c r="J133" s="240"/>
    </row>
    <row r="134" spans="1:10" ht="15.75" hidden="1">
      <c r="A134" s="232"/>
      <c r="B134" s="235"/>
      <c r="C134" s="238"/>
      <c r="D134" s="235"/>
      <c r="E134" s="64"/>
      <c r="F134" s="18"/>
      <c r="G134" s="18"/>
      <c r="H134" s="18"/>
      <c r="I134" s="18"/>
      <c r="J134" s="241"/>
    </row>
    <row r="135" spans="1:10" ht="15.75" hidden="1">
      <c r="A135" s="232"/>
      <c r="B135" s="235"/>
      <c r="C135" s="238"/>
      <c r="D135" s="235"/>
      <c r="E135" s="64"/>
      <c r="F135" s="18"/>
      <c r="G135" s="18"/>
      <c r="H135" s="18"/>
      <c r="I135" s="18"/>
      <c r="J135" s="241"/>
    </row>
    <row r="136" spans="1:10" ht="16.5" hidden="1" thickBot="1">
      <c r="A136" s="233"/>
      <c r="B136" s="236"/>
      <c r="C136" s="239"/>
      <c r="D136" s="236"/>
      <c r="E136" s="65"/>
      <c r="F136" s="19"/>
      <c r="G136" s="19"/>
      <c r="H136" s="19"/>
      <c r="I136" s="19"/>
      <c r="J136" s="242"/>
    </row>
  </sheetData>
  <mergeCells count="140">
    <mergeCell ref="A128:A132"/>
    <mergeCell ref="B128:B132"/>
    <mergeCell ref="C128:C132"/>
    <mergeCell ref="D128:D132"/>
    <mergeCell ref="J128:J132"/>
    <mergeCell ref="A133:A136"/>
    <mergeCell ref="B133:B136"/>
    <mergeCell ref="C133:C136"/>
    <mergeCell ref="D133:D136"/>
    <mergeCell ref="J133:J136"/>
    <mergeCell ref="A118:A122"/>
    <mergeCell ref="B118:B122"/>
    <mergeCell ref="C118:C122"/>
    <mergeCell ref="D118:D122"/>
    <mergeCell ref="J118:J122"/>
    <mergeCell ref="A123:A127"/>
    <mergeCell ref="B123:B127"/>
    <mergeCell ref="C123:C127"/>
    <mergeCell ref="D123:D127"/>
    <mergeCell ref="J123:J127"/>
    <mergeCell ref="A108:A112"/>
    <mergeCell ref="B108:B112"/>
    <mergeCell ref="C108:C112"/>
    <mergeCell ref="D108:D112"/>
    <mergeCell ref="J108:J112"/>
    <mergeCell ref="A113:A117"/>
    <mergeCell ref="B113:B117"/>
    <mergeCell ref="C113:C117"/>
    <mergeCell ref="D113:D117"/>
    <mergeCell ref="J113:J117"/>
    <mergeCell ref="A98:A102"/>
    <mergeCell ref="B98:B102"/>
    <mergeCell ref="C98:C102"/>
    <mergeCell ref="D98:D102"/>
    <mergeCell ref="J98:J102"/>
    <mergeCell ref="A103:A107"/>
    <mergeCell ref="B103:B107"/>
    <mergeCell ref="C103:C107"/>
    <mergeCell ref="D103:D107"/>
    <mergeCell ref="J103:J107"/>
    <mergeCell ref="A88:A92"/>
    <mergeCell ref="B88:B92"/>
    <mergeCell ref="C88:C92"/>
    <mergeCell ref="D88:D92"/>
    <mergeCell ref="J88:J92"/>
    <mergeCell ref="A93:A97"/>
    <mergeCell ref="B93:B97"/>
    <mergeCell ref="C93:C97"/>
    <mergeCell ref="D93:D97"/>
    <mergeCell ref="J93:J97"/>
    <mergeCell ref="A78:A82"/>
    <mergeCell ref="B78:B82"/>
    <mergeCell ref="C78:C82"/>
    <mergeCell ref="D78:D82"/>
    <mergeCell ref="J78:J82"/>
    <mergeCell ref="A83:A87"/>
    <mergeCell ref="B83:B87"/>
    <mergeCell ref="C83:C87"/>
    <mergeCell ref="D83:D87"/>
    <mergeCell ref="J83:J87"/>
    <mergeCell ref="A68:A72"/>
    <mergeCell ref="B68:B72"/>
    <mergeCell ref="C68:C72"/>
    <mergeCell ref="D68:D72"/>
    <mergeCell ref="J68:J72"/>
    <mergeCell ref="A73:A77"/>
    <mergeCell ref="B73:B77"/>
    <mergeCell ref="C73:C77"/>
    <mergeCell ref="D73:D77"/>
    <mergeCell ref="J73:J77"/>
    <mergeCell ref="A58:A62"/>
    <mergeCell ref="B58:B62"/>
    <mergeCell ref="C58:C62"/>
    <mergeCell ref="D58:D62"/>
    <mergeCell ref="J58:J62"/>
    <mergeCell ref="A63:A67"/>
    <mergeCell ref="B63:B67"/>
    <mergeCell ref="C63:C67"/>
    <mergeCell ref="D63:D67"/>
    <mergeCell ref="J63:J67"/>
    <mergeCell ref="A48:A52"/>
    <mergeCell ref="B48:B52"/>
    <mergeCell ref="C48:C52"/>
    <mergeCell ref="D48:D52"/>
    <mergeCell ref="J48:J52"/>
    <mergeCell ref="A53:A57"/>
    <mergeCell ref="B53:B57"/>
    <mergeCell ref="C53:C57"/>
    <mergeCell ref="D53:D57"/>
    <mergeCell ref="J53:J57"/>
    <mergeCell ref="A38:A42"/>
    <mergeCell ref="B38:B42"/>
    <mergeCell ref="C38:C42"/>
    <mergeCell ref="D38:D42"/>
    <mergeCell ref="J38:J42"/>
    <mergeCell ref="A43:A47"/>
    <mergeCell ref="B43:B47"/>
    <mergeCell ref="C43:C47"/>
    <mergeCell ref="D43:D47"/>
    <mergeCell ref="J43:J46"/>
    <mergeCell ref="A28:A32"/>
    <mergeCell ref="B28:B32"/>
    <mergeCell ref="C28:C32"/>
    <mergeCell ref="D28:D32"/>
    <mergeCell ref="J28:J32"/>
    <mergeCell ref="A33:A37"/>
    <mergeCell ref="B33:B37"/>
    <mergeCell ref="C33:C37"/>
    <mergeCell ref="D33:D37"/>
    <mergeCell ref="J33:J37"/>
    <mergeCell ref="A18:A22"/>
    <mergeCell ref="B18:B22"/>
    <mergeCell ref="C18:C22"/>
    <mergeCell ref="D18:D22"/>
    <mergeCell ref="J18:J22"/>
    <mergeCell ref="A23:A27"/>
    <mergeCell ref="B23:B27"/>
    <mergeCell ref="C23:C27"/>
    <mergeCell ref="D23:D27"/>
    <mergeCell ref="J23:J27"/>
    <mergeCell ref="A8:A12"/>
    <mergeCell ref="B8:B12"/>
    <mergeCell ref="C8:C12"/>
    <mergeCell ref="D8:D12"/>
    <mergeCell ref="J8:J12"/>
    <mergeCell ref="A13:A17"/>
    <mergeCell ref="B13:B17"/>
    <mergeCell ref="C13:C17"/>
    <mergeCell ref="D13:D17"/>
    <mergeCell ref="J13:J17"/>
    <mergeCell ref="A2:J2"/>
    <mergeCell ref="A4:A6"/>
    <mergeCell ref="B4:B6"/>
    <mergeCell ref="C4:C6"/>
    <mergeCell ref="D4:D6"/>
    <mergeCell ref="E4:I4"/>
    <mergeCell ref="J4:J6"/>
    <mergeCell ref="E5:E6"/>
    <mergeCell ref="F5:H5"/>
    <mergeCell ref="I5:I6"/>
  </mergeCells>
  <pageMargins left="0.70866141732283472" right="0.70866141732283472" top="0.74803149606299213" bottom="0.74803149606299213" header="0.31496062992125984" footer="0.31496062992125984"/>
  <pageSetup paperSize="9" scale="60" orientation="landscape" horizontalDpi="300" verticalDpi="300" r:id="rId1"/>
  <rowBreaks count="5" manualBreakCount="5">
    <brk id="32" max="9" man="1"/>
    <brk id="52" max="16383" man="1"/>
    <brk id="72" max="16383" man="1"/>
    <brk id="92" max="16383" man="1"/>
    <brk id="1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25-27-уточнено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VKNMR-53-01</dc:creator>
  <cp:lastModifiedBy>Тетяна Кравчук</cp:lastModifiedBy>
  <cp:lastPrinted>2024-10-22T08:27:51Z</cp:lastPrinted>
  <dcterms:created xsi:type="dcterms:W3CDTF">2015-06-05T18:19:00Z</dcterms:created>
  <dcterms:modified xsi:type="dcterms:W3CDTF">2024-10-22T11:21:22Z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0B6AC346EDC545A88313F98253DC0264_12</vt:lpwstr>
  </property>
  <property fmtid="{D5CDD505-2E9C-101B-9397-08002B2CF9AE}" pid="3" name="KSOProductBuildVer">
    <vt:lpwstr>1033-12.2.0.17562</vt:lpwstr>
  </property>
</Properties>
</file>