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filterPrivacy="1"/>
  <bookViews>
    <workbookView xWindow="-120" yWindow="-120" windowWidth="29040" windowHeight="15840"/>
  </bookViews>
  <sheets>
    <sheet name="Лист1" sheetId="9" r:id="rId1"/>
  </sheets>
  <definedNames>
    <definedName name="_xlnm.Print_Area" localSheetId="0">Лист1!$A$1:$K$40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8" i="9"/>
  <c r="I22"/>
  <c r="H30"/>
  <c r="G28"/>
  <c r="F30"/>
  <c r="A22"/>
  <c r="B22"/>
  <c r="G30" l="1"/>
  <c r="E30"/>
  <c r="E35" s="1"/>
  <c r="G32"/>
  <c r="G34"/>
  <c r="E32"/>
  <c r="E34"/>
  <c r="F35"/>
  <c r="H35"/>
  <c r="F22" s="1"/>
  <c r="G35" l="1"/>
  <c r="E22" s="1"/>
  <c r="D22" s="1"/>
  <c r="H22" l="1"/>
  <c r="G22" s="1"/>
</calcChain>
</file>

<file path=xl/sharedStrings.xml><?xml version="1.0" encoding="utf-8"?>
<sst xmlns="http://schemas.openxmlformats.org/spreadsheetml/2006/main" count="61" uniqueCount="47">
  <si>
    <t>1.</t>
  </si>
  <si>
    <t>Стан виконання завдань (результативні показники виконання програми)</t>
  </si>
  <si>
    <t>Бюджетні асигнування з урахуванням змін</t>
  </si>
  <si>
    <t>Відхилення</t>
  </si>
  <si>
    <t>усього</t>
  </si>
  <si>
    <t>загальний фонд</t>
  </si>
  <si>
    <t>спеціальний фонд</t>
  </si>
  <si>
    <t>№ з/п</t>
  </si>
  <si>
    <t>Планові обсяги фінансування, гривень</t>
  </si>
  <si>
    <t>Фактичні обсяги фінансування, гривень</t>
  </si>
  <si>
    <t>(назва програми, дата і номер рішення міської ради про її затвердження, в т.ч. зі змінами)</t>
  </si>
  <si>
    <t>КПК</t>
  </si>
  <si>
    <t>(найменування бюджетної програми)</t>
  </si>
  <si>
    <t>2. Аналіз виконання за видатками в цілому за програмою:</t>
  </si>
  <si>
    <t>Касові видатки</t>
  </si>
  <si>
    <t>Пояснення відхилення</t>
  </si>
  <si>
    <t>Завдання/ напрями/ заходи</t>
  </si>
  <si>
    <t xml:space="preserve">Відповідальний виконавець </t>
  </si>
  <si>
    <t>3. Напрями діяльності та завдання місцевої / регіональної цільової програми</t>
  </si>
  <si>
    <t>Додаток № 4</t>
  </si>
  <si>
    <t>до Порядку розроблення місцевих / регіональних</t>
  </si>
  <si>
    <t>цільових програм Ніжинської територіальної</t>
  </si>
  <si>
    <t>громади, затвердження, моніторингу та</t>
  </si>
  <si>
    <t>звітності про їх виконання в новій редакції</t>
  </si>
  <si>
    <t>Санітарне утримання та благоустрій територій загального користування Ніжинської міської територіальної громади за рахунок бюджетних коштів через казначейську мережу</t>
  </si>
  <si>
    <t>Забезпечення інженерно-технічним та адміністративно-управлінським персоналом по утриманню вулично-дорожньої мережі та окремих територій загального користування що проходить через казначейську мережу, догляду за існуючими зеленими зонами парків, прибирання територій парків – скверів, висадки квітів, вивозу сміття, копання клумб, завозу землі, внесення добрив, посадки розсади, догляду за клумбами, прибирання та вивозу залишків рослин з клумб, поливу клумб в засушливі періоди за рахунок бюджетних коштів через казначейську мережу</t>
  </si>
  <si>
    <t>див. Додаток</t>
  </si>
  <si>
    <t>Організація благоустрою населених пунктів</t>
  </si>
  <si>
    <t/>
  </si>
  <si>
    <t xml:space="preserve">«Удосконалення системи поводження з твердими побутовими відходами, розвитку та збереження зелених насаджень, благоустрою територій Ніжинської міської  територіальної громади на 2024 рік» </t>
  </si>
  <si>
    <t>УЖКГ та Б             КП "ВУКГ"</t>
  </si>
  <si>
    <t>Всього по КП ВУКГ</t>
  </si>
  <si>
    <t>Всього по КП СЄЗ</t>
  </si>
  <si>
    <t>Всього по КК КП Північна</t>
  </si>
  <si>
    <t>Заступник керівника установи</t>
  </si>
  <si>
    <t>______Світлана СІРЕНКО_______</t>
  </si>
  <si>
    <t>(підпис)</t>
  </si>
  <si>
    <t>(ініціали та прізвище)</t>
  </si>
  <si>
    <t>Т.в.о. головного бухгалтера</t>
  </si>
  <si>
    <t>_____Інна СТУПКО_______</t>
  </si>
  <si>
    <t>Утримання додаткових територій житлових мікрорайонів в належному санітарному стані,  чищення снігу в зимовий період та здійснення косовиці трави за рахунок бюджетних коштів через казначейську мережу.</t>
  </si>
  <si>
    <t>Догляд за існуючими зеленими зонами додаткових територій житлових мікрорайонів, за рахунок бюджетних коштів через казначейську мережу.</t>
  </si>
  <si>
    <t>Кошти будуть використані відповідно до кошторисних призначень в ІІІ - ІV кварталі 2024 року</t>
  </si>
  <si>
    <t>Інформація про виконання програми станом на 01.07.2024 р.</t>
  </si>
  <si>
    <t xml:space="preserve">Обсяг фінансових ресурсів ,передбачених на прибирання території-243 483,38 грн .                   в тому числі :   -заробітна плата – 167 135,70 грн.  - нарахування на оплату праці –35 929,98грн                                     -закупка предметів матеріалів ,обладнання та інвентар(лопати пластикові. граблі, граблі веєрні, контейнер ,рукавиці)- 11 430,00грн.                                                                                                                                       
-закупка паливо мастильних -23 496,45грн.
-закупка ліски,масла-5 491,25 грн.
–загальна кількість працівників, залучених на виконання програмного заходу  17 двірників на 3 посадових окладів  -загальна площа території прибирання на якій планується здійснити запропонованого заходу за рік -472 448,4кв.м.  –загальна площа території прибирання ,що припадає на 1 прибиральника за рік  - 157 482,8 кв.м.
</t>
  </si>
  <si>
    <r>
      <rPr>
        <b/>
        <u/>
        <sz val="10"/>
        <color theme="1"/>
        <rFont val="Times New Roman"/>
        <family val="1"/>
        <charset val="204"/>
      </rPr>
      <t xml:space="preserve">затрат </t>
    </r>
    <r>
      <rPr>
        <sz val="10"/>
        <color theme="1"/>
        <rFont val="Times New Roman"/>
        <family val="1"/>
        <charset val="204"/>
      </rPr>
      <t xml:space="preserve">Обсяг фінансових ресурсів – 419 646,83рн .
 Обсяг фінансових ресурсів, передбачених на прибирання територій-328 299,62грн. в тому числі
Оплата праці- 269 775,59грн,
Нарахування на зарплату 54 013,57грн.
Захоронення ТПО-4 510,46
</t>
    </r>
    <r>
      <rPr>
        <i/>
        <sz val="10"/>
        <color theme="1"/>
        <rFont val="Times New Roman"/>
        <family val="1"/>
        <charset val="204"/>
      </rPr>
      <t>Обсяг фінансових ресурсів, передбачених на здійснення косовиці та підстригання кущів-91 347,21грн</t>
    </r>
    <r>
      <rPr>
        <sz val="10"/>
        <color theme="1"/>
        <rFont val="Times New Roman"/>
        <family val="1"/>
        <charset val="204"/>
      </rPr>
      <t xml:space="preserve">
Оплата праці-53 530,5грн,
Нарахування на зарплату 11 776,71грн
Придбання бензин (300 л.)-15 300,00 грн. Придбання мастильних матеріалів та ліски-10740 грн
Загальна площа територій прибирання -128 914 кв.м 
Загальна площа газонів для косовиці (тричі на рік)-100 240 кв.
Фактично скошено 129 352 кв.м. (43% від загальної площі)
Загальна площа кущів, що підлягають підрізанню (тричі на рік)  -300 кв. м. 
</t>
    </r>
    <r>
      <rPr>
        <b/>
        <u/>
        <sz val="10"/>
        <color theme="1"/>
        <rFont val="Times New Roman"/>
        <family val="1"/>
        <charset val="204"/>
      </rPr>
      <t>продукту</t>
    </r>
    <r>
      <rPr>
        <sz val="10"/>
        <color theme="1"/>
        <rFont val="Times New Roman"/>
        <family val="1"/>
        <charset val="204"/>
      </rPr>
      <t xml:space="preserve"> Загальна площа територій прибирання, на якій  здійснювався запропонованого заходу-128 914 кв.м 
Загальна площа територій прибирання, що припадає на 1 прибиральника- 25 782кв.м. 
Загальна кількість працівників, залучених до виконання програмного заходу   за період січень- червень  на прибіранні 31 людина та 3 людини на косовиці 
 Загальна площа газонів, що покошено-129 352 кв.м. 
Загальна площа територій покошеної, що припадає на 1 працівника- 43 117кв.м
</t>
    </r>
    <r>
      <rPr>
        <b/>
        <u/>
        <sz val="10"/>
        <color theme="1"/>
        <rFont val="Times New Roman"/>
        <family val="1"/>
        <charset val="204"/>
      </rPr>
      <t>ефективності</t>
    </r>
    <r>
      <rPr>
        <sz val="10"/>
        <color theme="1"/>
        <rFont val="Times New Roman"/>
        <family val="1"/>
        <charset val="204"/>
      </rPr>
      <t xml:space="preserve"> Витрати на утримання 1 кв. м. території з урахуванням косовиці за рік  3,25 грн 
Витрати на утримання 1 кв. м. території загального користування без урахування косовиці  за 1 півріччя – 2,54грн 
Витрати на здійснення косовиці 1 кв. м площі за 1 півріччя – 0,70 грн 
Середні витрати на оплату праці 1 працівника на місяць-12 352,55 грн. 
</t>
    </r>
    <r>
      <rPr>
        <b/>
        <u/>
        <sz val="10"/>
        <color theme="1"/>
        <rFont val="Times New Roman"/>
        <family val="1"/>
        <charset val="204"/>
      </rPr>
      <t xml:space="preserve">якості </t>
    </r>
    <r>
      <rPr>
        <sz val="10"/>
        <color theme="1"/>
        <rFont val="Times New Roman"/>
        <family val="1"/>
        <charset val="204"/>
      </rPr>
      <t xml:space="preserve">Питома вага площ прибирання, що прибирається в загальній кількості площ прибирання, закріплених за підприємством  -100%
 Питома вага площ косовиці, що покосилась в загальній кількості  - 43% Питома вага площ кущів, що  підрізано в загальній кількості  -0%
</t>
    </r>
  </si>
  <si>
    <t>затвердженої рішенням Ніжинської міської ради від 08 грудня 2023 року № 2-35/2023 "Про затвердженням програм місцевого /регіонального значення на 2024 рік" , зі змінами № 45-38/2024 від 11.06.2024 року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</si>
</sst>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u/>
      <sz val="11"/>
      <color rgb="FF0070C0"/>
      <name val="Times New Roman"/>
      <family val="1"/>
      <charset val="204"/>
    </font>
    <font>
      <sz val="10"/>
      <color rgb="FF0070C0"/>
      <name val="Times New Roman"/>
      <family val="1"/>
      <charset val="204"/>
    </font>
    <font>
      <sz val="10"/>
      <color rgb="FF002060"/>
      <name val="Times New Roman"/>
      <family val="1"/>
      <charset val="204"/>
    </font>
    <font>
      <b/>
      <i/>
      <u/>
      <sz val="14"/>
      <color theme="1"/>
      <name val="Times New Roman"/>
      <family val="1"/>
      <charset val="204"/>
    </font>
    <font>
      <sz val="11"/>
      <color rgb="FF002060"/>
      <name val="Times New Roman"/>
      <family val="1"/>
      <charset val="204"/>
    </font>
    <font>
      <b/>
      <u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0" fontId="1" fillId="0" borderId="0" xfId="0" applyFont="1" applyAlignment="1">
      <alignment horizontal="center" vertical="center" wrapText="1"/>
    </xf>
    <xf numFmtId="2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5" fillId="0" borderId="0" xfId="0" applyFont="1"/>
    <xf numFmtId="0" fontId="1" fillId="0" borderId="1" xfId="0" applyFont="1" applyBorder="1" applyAlignment="1">
      <alignment horizontal="center" vertical="center" wrapText="1"/>
    </xf>
    <xf numFmtId="0" fontId="3" fillId="0" borderId="0" xfId="0" applyFont="1"/>
    <xf numFmtId="2" fontId="3" fillId="0" borderId="0" xfId="0" applyNumberFormat="1" applyFont="1"/>
    <xf numFmtId="0" fontId="4" fillId="0" borderId="6" xfId="0" applyFont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1" fillId="0" borderId="0" xfId="0" quotePrefix="1" applyFont="1" applyAlignment="1">
      <alignment horizontal="center" vertical="center" wrapText="1"/>
    </xf>
    <xf numFmtId="2" fontId="8" fillId="0" borderId="5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top" wrapText="1"/>
    </xf>
    <xf numFmtId="4" fontId="1" fillId="0" borderId="1" xfId="0" applyNumberFormat="1" applyFont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justify" vertical="top" wrapText="1"/>
    </xf>
    <xf numFmtId="0" fontId="5" fillId="0" borderId="0" xfId="0" applyFont="1" applyAlignment="1">
      <alignment horizontal="center" wrapText="1"/>
    </xf>
    <xf numFmtId="0" fontId="5" fillId="0" borderId="8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0" fontId="5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5" fillId="0" borderId="0" xfId="0" applyFont="1" applyAlignment="1">
      <alignment horizontal="left" wrapText="1"/>
    </xf>
    <xf numFmtId="4" fontId="11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 vertical="top" wrapText="1"/>
    </xf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7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left" wrapText="1"/>
    </xf>
    <xf numFmtId="0" fontId="1" fillId="0" borderId="2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center" wrapText="1"/>
    </xf>
    <xf numFmtId="0" fontId="5" fillId="0" borderId="7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49"/>
  <sheetViews>
    <sheetView tabSelected="1" view="pageBreakPreview" topLeftCell="A15" zoomScaleNormal="100" zoomScaleSheetLayoutView="100" workbookViewId="0">
      <selection activeCell="G29" sqref="G29"/>
    </sheetView>
  </sheetViews>
  <sheetFormatPr defaultRowHeight="15"/>
  <cols>
    <col min="1" max="1" width="15.85546875" style="12" customWidth="1"/>
    <col min="2" max="2" width="19.42578125" style="12" customWidth="1"/>
    <col min="3" max="3" width="22.42578125" style="12" customWidth="1"/>
    <col min="4" max="8" width="16.5703125" style="12" customWidth="1"/>
    <col min="9" max="9" width="18.7109375" style="12" customWidth="1"/>
    <col min="10" max="10" width="56.140625" style="12" customWidth="1"/>
    <col min="11" max="11" width="0.28515625" style="12" hidden="1" customWidth="1"/>
    <col min="12" max="12" width="10" style="12" customWidth="1"/>
    <col min="13" max="13" width="8.42578125" style="12" customWidth="1"/>
    <col min="14" max="14" width="34" style="12" customWidth="1"/>
    <col min="15" max="16384" width="9.140625" style="12"/>
  </cols>
  <sheetData>
    <row r="1" spans="1:14">
      <c r="I1" s="12" t="s">
        <v>19</v>
      </c>
    </row>
    <row r="2" spans="1:14">
      <c r="I2" s="12" t="s">
        <v>20</v>
      </c>
    </row>
    <row r="3" spans="1:14">
      <c r="I3" s="12" t="s">
        <v>21</v>
      </c>
    </row>
    <row r="4" spans="1:14">
      <c r="I4" s="12" t="s">
        <v>22</v>
      </c>
    </row>
    <row r="5" spans="1:14">
      <c r="I5" s="12" t="s">
        <v>23</v>
      </c>
    </row>
    <row r="6" spans="1:14" ht="6" customHeight="1"/>
    <row r="7" spans="1:14" hidden="1"/>
    <row r="8" spans="1:14" hidden="1"/>
    <row r="9" spans="1:14" ht="15.75">
      <c r="A9" s="32" t="s">
        <v>43</v>
      </c>
      <c r="B9" s="32"/>
      <c r="C9" s="32"/>
      <c r="D9" s="32"/>
      <c r="E9" s="32"/>
      <c r="F9" s="32"/>
      <c r="G9" s="32"/>
      <c r="H9" s="32"/>
      <c r="I9" s="32"/>
      <c r="J9" s="32"/>
      <c r="K9" s="10"/>
      <c r="L9" s="10"/>
      <c r="M9" s="10"/>
      <c r="N9" s="10"/>
    </row>
    <row r="10" spans="1:14" ht="11.25" customHeight="1"/>
    <row r="11" spans="1:14" ht="33" customHeight="1">
      <c r="A11" s="36" t="s">
        <v>29</v>
      </c>
      <c r="B11" s="36"/>
      <c r="C11" s="36"/>
      <c r="D11" s="36"/>
      <c r="E11" s="36"/>
      <c r="F11" s="36"/>
      <c r="G11" s="36"/>
      <c r="H11" s="36"/>
      <c r="I11" s="36"/>
      <c r="J11" s="36"/>
      <c r="K11" s="6"/>
      <c r="L11" s="6"/>
      <c r="M11" s="6"/>
    </row>
    <row r="12" spans="1:14" ht="18" customHeight="1">
      <c r="A12" s="37" t="s">
        <v>46</v>
      </c>
      <c r="B12" s="37"/>
      <c r="C12" s="37"/>
      <c r="D12" s="37"/>
      <c r="E12" s="37"/>
      <c r="F12" s="37"/>
      <c r="G12" s="37"/>
      <c r="H12" s="37"/>
      <c r="I12" s="37"/>
      <c r="J12" s="37"/>
      <c r="K12" s="6"/>
      <c r="L12" s="6"/>
      <c r="M12" s="6"/>
    </row>
    <row r="13" spans="1:14" ht="17.45" customHeight="1">
      <c r="B13" s="33" t="s">
        <v>10</v>
      </c>
      <c r="C13" s="33"/>
      <c r="D13" s="33"/>
      <c r="E13" s="33"/>
      <c r="F13" s="33"/>
      <c r="G13" s="33"/>
      <c r="H13" s="33"/>
      <c r="I13" s="33"/>
      <c r="J13" s="33"/>
      <c r="K13" s="6"/>
      <c r="L13" s="6"/>
      <c r="M13" s="6"/>
    </row>
    <row r="14" spans="1:14" ht="14.45" customHeight="1"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</row>
    <row r="15" spans="1:14" ht="20.25" customHeight="1">
      <c r="A15" s="5" t="s">
        <v>0</v>
      </c>
      <c r="B15" s="14">
        <v>1216030</v>
      </c>
      <c r="C15" s="36" t="s">
        <v>27</v>
      </c>
      <c r="D15" s="36"/>
      <c r="E15" s="36"/>
      <c r="F15" s="36"/>
      <c r="G15" s="36"/>
      <c r="H15" s="36"/>
      <c r="I15" s="36"/>
      <c r="J15" s="36"/>
      <c r="K15" s="6"/>
      <c r="L15" s="6"/>
      <c r="M15" s="6"/>
      <c r="N15" s="6"/>
    </row>
    <row r="16" spans="1:14" ht="14.45" customHeight="1">
      <c r="B16" s="15" t="s">
        <v>11</v>
      </c>
      <c r="C16" s="39" t="s">
        <v>12</v>
      </c>
      <c r="D16" s="39"/>
      <c r="E16" s="39"/>
      <c r="F16" s="39"/>
      <c r="G16" s="39"/>
      <c r="H16" s="39"/>
      <c r="I16" s="39"/>
      <c r="J16" s="39"/>
      <c r="K16" s="5"/>
      <c r="L16" s="5"/>
      <c r="M16" s="5"/>
      <c r="N16" s="5"/>
    </row>
    <row r="17" spans="1:17">
      <c r="A17" s="5"/>
    </row>
    <row r="18" spans="1:17">
      <c r="A18" s="1" t="s">
        <v>13</v>
      </c>
      <c r="B18" s="1"/>
    </row>
    <row r="20" spans="1:17" ht="14.45" customHeight="1">
      <c r="A20" s="38" t="s">
        <v>2</v>
      </c>
      <c r="B20" s="38"/>
      <c r="C20" s="38"/>
      <c r="D20" s="38" t="s">
        <v>14</v>
      </c>
      <c r="E20" s="38"/>
      <c r="F20" s="38"/>
      <c r="G20" s="38" t="s">
        <v>3</v>
      </c>
      <c r="H20" s="38"/>
      <c r="I20" s="38"/>
      <c r="J20" s="38" t="s">
        <v>15</v>
      </c>
      <c r="O20" s="5"/>
      <c r="P20" s="5"/>
      <c r="Q20" s="5"/>
    </row>
    <row r="21" spans="1:17" ht="23.25" customHeight="1">
      <c r="A21" s="11" t="s">
        <v>4</v>
      </c>
      <c r="B21" s="11" t="s">
        <v>5</v>
      </c>
      <c r="C21" s="11" t="s">
        <v>6</v>
      </c>
      <c r="D21" s="3" t="s">
        <v>4</v>
      </c>
      <c r="E21" s="4" t="s">
        <v>5</v>
      </c>
      <c r="F21" s="11" t="s">
        <v>6</v>
      </c>
      <c r="G21" s="4" t="s">
        <v>4</v>
      </c>
      <c r="H21" s="4" t="s">
        <v>5</v>
      </c>
      <c r="I21" s="11" t="s">
        <v>6</v>
      </c>
      <c r="J21" s="38"/>
    </row>
    <row r="22" spans="1:17" ht="54" customHeight="1">
      <c r="A22" s="22">
        <f>B22+C22</f>
        <v>17000000</v>
      </c>
      <c r="B22" s="23">
        <f>17000000-359900</f>
        <v>16640100</v>
      </c>
      <c r="C22" s="23">
        <v>359900</v>
      </c>
      <c r="D22" s="23">
        <f>SUM(E22:F22)</f>
        <v>11149836.130000003</v>
      </c>
      <c r="E22" s="23">
        <f>G35</f>
        <v>10879504.130000003</v>
      </c>
      <c r="F22" s="23">
        <f>H35</f>
        <v>270332</v>
      </c>
      <c r="G22" s="23">
        <f>SUM(H22:I22)</f>
        <v>5850163.8699999973</v>
      </c>
      <c r="H22" s="23">
        <f>B22-E22</f>
        <v>5760595.8699999973</v>
      </c>
      <c r="I22" s="23">
        <f>C22-F22</f>
        <v>89568</v>
      </c>
      <c r="J22" s="17" t="s">
        <v>42</v>
      </c>
    </row>
    <row r="23" spans="1:17">
      <c r="B23" s="13"/>
      <c r="E23" s="12">
        <v>10879504.130000001</v>
      </c>
    </row>
    <row r="24" spans="1:17">
      <c r="A24" s="1" t="s">
        <v>18</v>
      </c>
    </row>
    <row r="25" spans="1:17">
      <c r="A25" s="2"/>
    </row>
    <row r="26" spans="1:17" ht="21" customHeight="1">
      <c r="A26" s="38" t="s">
        <v>7</v>
      </c>
      <c r="B26" s="38" t="s">
        <v>16</v>
      </c>
      <c r="C26" s="38"/>
      <c r="D26" s="38" t="s">
        <v>17</v>
      </c>
      <c r="E26" s="34" t="s">
        <v>8</v>
      </c>
      <c r="F26" s="35"/>
      <c r="G26" s="34" t="s">
        <v>9</v>
      </c>
      <c r="H26" s="35"/>
      <c r="I26" s="38" t="s">
        <v>1</v>
      </c>
      <c r="J26" s="38"/>
      <c r="K26" s="5"/>
      <c r="L26" s="5"/>
      <c r="M26" s="5"/>
    </row>
    <row r="27" spans="1:17">
      <c r="A27" s="38"/>
      <c r="B27" s="38"/>
      <c r="C27" s="38"/>
      <c r="D27" s="38"/>
      <c r="E27" s="11" t="s">
        <v>5</v>
      </c>
      <c r="F27" s="11" t="s">
        <v>6</v>
      </c>
      <c r="G27" s="11" t="s">
        <v>5</v>
      </c>
      <c r="H27" s="11" t="s">
        <v>6</v>
      </c>
      <c r="I27" s="38"/>
      <c r="J27" s="38"/>
      <c r="K27" s="7"/>
      <c r="L27" s="7"/>
      <c r="M27" s="7"/>
    </row>
    <row r="28" spans="1:17" ht="58.5" customHeight="1">
      <c r="A28" s="11">
        <v>1</v>
      </c>
      <c r="B28" s="34" t="s">
        <v>24</v>
      </c>
      <c r="C28" s="35"/>
      <c r="D28" s="18" t="s">
        <v>30</v>
      </c>
      <c r="E28" s="23">
        <f>15810000-E29-F28</f>
        <v>13681100</v>
      </c>
      <c r="F28" s="23">
        <v>359900</v>
      </c>
      <c r="G28" s="31">
        <f>10486705.92-H28-G29</f>
        <v>8940394.7100000009</v>
      </c>
      <c r="H28" s="31">
        <v>270332</v>
      </c>
      <c r="I28" s="40" t="s">
        <v>26</v>
      </c>
      <c r="J28" s="41"/>
      <c r="K28" s="7"/>
      <c r="L28" s="7"/>
      <c r="M28" s="16" t="s">
        <v>28</v>
      </c>
    </row>
    <row r="29" spans="1:17" ht="159" customHeight="1">
      <c r="A29" s="11">
        <v>2</v>
      </c>
      <c r="B29" s="34" t="s">
        <v>25</v>
      </c>
      <c r="C29" s="35"/>
      <c r="D29" s="18" t="s">
        <v>30</v>
      </c>
      <c r="E29" s="23">
        <v>1769000</v>
      </c>
      <c r="F29" s="23">
        <v>0</v>
      </c>
      <c r="G29" s="31">
        <v>1275979.21</v>
      </c>
      <c r="H29" s="31">
        <v>0</v>
      </c>
      <c r="I29" s="40" t="s">
        <v>26</v>
      </c>
      <c r="J29" s="41"/>
      <c r="K29" s="8"/>
      <c r="L29" s="8"/>
      <c r="M29" s="8"/>
      <c r="N29" s="9"/>
    </row>
    <row r="30" spans="1:17" ht="21" customHeight="1">
      <c r="A30" s="18"/>
      <c r="B30" s="44" t="s">
        <v>31</v>
      </c>
      <c r="C30" s="45"/>
      <c r="D30" s="18"/>
      <c r="E30" s="23">
        <f>E29+E28</f>
        <v>15450100</v>
      </c>
      <c r="F30" s="23">
        <f>SUM(F28:F29)</f>
        <v>359900</v>
      </c>
      <c r="G30" s="23">
        <f>G29+G28</f>
        <v>10216373.920000002</v>
      </c>
      <c r="H30" s="23">
        <f>SUM(H28:H29)</f>
        <v>270332</v>
      </c>
      <c r="I30" s="19"/>
      <c r="J30" s="20"/>
      <c r="K30" s="8"/>
      <c r="L30" s="8"/>
      <c r="M30" s="8"/>
      <c r="N30" s="9"/>
    </row>
    <row r="31" spans="1:17" ht="151.5" customHeight="1">
      <c r="A31" s="18">
        <v>3</v>
      </c>
      <c r="B31" s="34" t="s">
        <v>40</v>
      </c>
      <c r="C31" s="35"/>
      <c r="D31" s="18"/>
      <c r="E31" s="23">
        <v>425000</v>
      </c>
      <c r="F31" s="23"/>
      <c r="G31" s="23">
        <v>243483.38</v>
      </c>
      <c r="H31" s="23"/>
      <c r="I31" s="48" t="s">
        <v>44</v>
      </c>
      <c r="J31" s="49"/>
      <c r="K31" s="8"/>
      <c r="L31" s="8"/>
      <c r="M31" s="8"/>
      <c r="N31" s="9"/>
    </row>
    <row r="32" spans="1:17" ht="27.75" customHeight="1">
      <c r="A32" s="18"/>
      <c r="B32" s="44" t="s">
        <v>32</v>
      </c>
      <c r="C32" s="45"/>
      <c r="D32" s="18"/>
      <c r="E32" s="23">
        <f>E31</f>
        <v>425000</v>
      </c>
      <c r="F32" s="23"/>
      <c r="G32" s="23">
        <f>G31</f>
        <v>243483.38</v>
      </c>
      <c r="H32" s="23"/>
      <c r="I32" s="40"/>
      <c r="J32" s="41"/>
      <c r="K32" s="8"/>
      <c r="L32" s="8"/>
      <c r="M32" s="8"/>
      <c r="N32" s="9"/>
    </row>
    <row r="33" spans="1:14" ht="409.5" customHeight="1">
      <c r="A33" s="18">
        <v>4</v>
      </c>
      <c r="B33" s="34" t="s">
        <v>41</v>
      </c>
      <c r="C33" s="35"/>
      <c r="D33" s="18"/>
      <c r="E33" s="23">
        <v>765000</v>
      </c>
      <c r="F33" s="23"/>
      <c r="G33" s="23">
        <v>419646.83</v>
      </c>
      <c r="H33" s="23"/>
      <c r="I33" s="48" t="s">
        <v>45</v>
      </c>
      <c r="J33" s="49"/>
      <c r="K33" s="8"/>
      <c r="L33" s="8"/>
      <c r="M33" s="8"/>
      <c r="N33" s="9"/>
    </row>
    <row r="34" spans="1:14" ht="54.75" customHeight="1">
      <c r="A34" s="18"/>
      <c r="B34" s="44" t="s">
        <v>33</v>
      </c>
      <c r="C34" s="45"/>
      <c r="D34" s="18"/>
      <c r="E34" s="23">
        <f>E33</f>
        <v>765000</v>
      </c>
      <c r="F34" s="23"/>
      <c r="G34" s="23">
        <f>G33</f>
        <v>419646.83</v>
      </c>
      <c r="H34" s="23"/>
      <c r="I34" s="19"/>
      <c r="J34" s="20"/>
      <c r="K34" s="8"/>
      <c r="L34" s="8"/>
      <c r="M34" s="8"/>
      <c r="N34" s="9"/>
    </row>
    <row r="35" spans="1:14" ht="12.75" customHeight="1">
      <c r="A35" s="11"/>
      <c r="B35" s="34"/>
      <c r="C35" s="35"/>
      <c r="D35" s="11"/>
      <c r="E35" s="23">
        <f>SUM(E30)+E32+E34</f>
        <v>16640100</v>
      </c>
      <c r="F35" s="23">
        <f>SUM(F28:F29)</f>
        <v>359900</v>
      </c>
      <c r="G35" s="23">
        <f>SUM(G30)+G32+G34</f>
        <v>10879504.130000003</v>
      </c>
      <c r="H35" s="23">
        <f>SUM(H28:H29)</f>
        <v>270332</v>
      </c>
      <c r="I35" s="42"/>
      <c r="J35" s="43"/>
      <c r="K35" s="8"/>
      <c r="L35" s="8"/>
      <c r="M35" s="8"/>
      <c r="N35" s="9"/>
    </row>
    <row r="36" spans="1:14" ht="42" customHeight="1">
      <c r="A36" s="51" t="s">
        <v>34</v>
      </c>
      <c r="B36" s="51"/>
      <c r="C36" s="51"/>
      <c r="D36" s="51"/>
      <c r="E36" s="25"/>
      <c r="F36" s="26"/>
      <c r="G36" s="25"/>
      <c r="H36" s="25"/>
      <c r="I36" s="50" t="s">
        <v>35</v>
      </c>
      <c r="J36" s="50"/>
      <c r="K36" s="8"/>
      <c r="L36" s="8"/>
      <c r="M36" s="8"/>
      <c r="N36" s="9"/>
    </row>
    <row r="37" spans="1:14" ht="16.5" customHeight="1">
      <c r="A37" s="28"/>
      <c r="B37" s="29"/>
      <c r="C37" s="29"/>
      <c r="D37" s="29"/>
      <c r="E37" s="21"/>
      <c r="F37" s="21" t="s">
        <v>36</v>
      </c>
      <c r="G37" s="21"/>
      <c r="H37" s="21"/>
      <c r="I37" s="33" t="s">
        <v>37</v>
      </c>
      <c r="J37" s="33"/>
    </row>
    <row r="38" spans="1:14" ht="31.5" customHeight="1">
      <c r="A38" s="47" t="s">
        <v>38</v>
      </c>
      <c r="B38" s="47"/>
      <c r="C38" s="47"/>
      <c r="D38" s="30"/>
      <c r="E38" s="25"/>
      <c r="F38" s="27"/>
      <c r="G38" s="25"/>
      <c r="H38" s="25"/>
      <c r="I38" s="46" t="s">
        <v>39</v>
      </c>
      <c r="J38" s="46"/>
    </row>
    <row r="39" spans="1:14" ht="15.75" customHeight="1">
      <c r="A39" s="24"/>
      <c r="B39" s="21"/>
      <c r="C39" s="21"/>
      <c r="D39" s="21"/>
      <c r="E39" s="21"/>
      <c r="F39" s="21" t="s">
        <v>36</v>
      </c>
      <c r="G39" s="21"/>
      <c r="H39" s="21"/>
      <c r="I39" s="33" t="s">
        <v>37</v>
      </c>
      <c r="J39" s="33"/>
    </row>
    <row r="40" spans="1:14">
      <c r="C40" s="13"/>
      <c r="G40" s="13"/>
    </row>
    <row r="46" spans="1:14">
      <c r="D46" s="13"/>
      <c r="E46" s="13"/>
      <c r="F46" s="13"/>
    </row>
    <row r="47" spans="1:14">
      <c r="D47" s="13"/>
      <c r="E47" s="13"/>
      <c r="F47" s="13"/>
    </row>
    <row r="48" spans="1:14">
      <c r="D48" s="13"/>
      <c r="E48" s="13"/>
      <c r="F48" s="13"/>
    </row>
    <row r="49" spans="4:6">
      <c r="D49" s="13"/>
      <c r="E49" s="13"/>
      <c r="F49" s="13"/>
    </row>
  </sheetData>
  <mergeCells count="36">
    <mergeCell ref="I38:J38"/>
    <mergeCell ref="A38:C38"/>
    <mergeCell ref="I39:J39"/>
    <mergeCell ref="B31:C31"/>
    <mergeCell ref="B34:C34"/>
    <mergeCell ref="I31:J31"/>
    <mergeCell ref="I33:J33"/>
    <mergeCell ref="I36:J36"/>
    <mergeCell ref="A36:D36"/>
    <mergeCell ref="I37:J37"/>
    <mergeCell ref="B28:C28"/>
    <mergeCell ref="I28:J28"/>
    <mergeCell ref="D26:D27"/>
    <mergeCell ref="B35:C35"/>
    <mergeCell ref="I35:J35"/>
    <mergeCell ref="B29:C29"/>
    <mergeCell ref="I29:J29"/>
    <mergeCell ref="B30:C30"/>
    <mergeCell ref="B32:C32"/>
    <mergeCell ref="B33:C33"/>
    <mergeCell ref="B26:C27"/>
    <mergeCell ref="E26:F26"/>
    <mergeCell ref="I32:J32"/>
    <mergeCell ref="A9:J9"/>
    <mergeCell ref="B13:J13"/>
    <mergeCell ref="G26:H26"/>
    <mergeCell ref="A11:J11"/>
    <mergeCell ref="A12:J12"/>
    <mergeCell ref="I26:J27"/>
    <mergeCell ref="C15:J15"/>
    <mergeCell ref="C16:J16"/>
    <mergeCell ref="J20:J21"/>
    <mergeCell ref="A20:C20"/>
    <mergeCell ref="D20:F20"/>
    <mergeCell ref="G20:I20"/>
    <mergeCell ref="A26:A27"/>
  </mergeCells>
  <pageMargins left="0.70866141732283472" right="0.70866141732283472" top="0.74803149606299213" bottom="0.74803149606299213" header="0.31496062992125984" footer="0.31496062992125984"/>
  <pageSetup paperSize="9" scale="60" fitToHeight="0" orientation="landscape" r:id="rId1"/>
  <rowBreaks count="2" manualBreakCount="2">
    <brk id="31" max="10" man="1"/>
    <brk id="39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2024-07-05T12:21:19Z</dcterms:modified>
</cp:coreProperties>
</file>