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GoBack" localSheetId="0">'Бюджет розвитку'!$A$11</definedName>
    <definedName name="_xlnm.Print_Titles" localSheetId="0">'Бюджет розвитку'!$8:$9</definedName>
    <definedName name="_xlnm.Print_Area" localSheetId="0">'Бюджет розвитку'!$A$2:$W$184</definedName>
  </definedNames>
  <calcPr calcId="125725"/>
</workbook>
</file>

<file path=xl/calcChain.xml><?xml version="1.0" encoding="utf-8"?>
<calcChain xmlns="http://schemas.openxmlformats.org/spreadsheetml/2006/main">
  <c r="H30" i="30"/>
  <c r="I30"/>
  <c r="J30"/>
  <c r="K30"/>
  <c r="L30"/>
  <c r="M30"/>
  <c r="N30"/>
  <c r="O30"/>
  <c r="P30"/>
  <c r="Q30"/>
  <c r="R30"/>
  <c r="S30"/>
  <c r="T30"/>
  <c r="E30"/>
  <c r="E13"/>
  <c r="T82" l="1"/>
  <c r="J98" l="1"/>
  <c r="K98"/>
  <c r="L98"/>
  <c r="M98"/>
  <c r="N98"/>
  <c r="O98"/>
  <c r="P98"/>
  <c r="Q98"/>
  <c r="R98"/>
  <c r="S98"/>
  <c r="E98"/>
  <c r="W12"/>
  <c r="W14"/>
  <c r="W16"/>
  <c r="W18"/>
  <c r="W19"/>
  <c r="W20"/>
  <c r="W21"/>
  <c r="W22"/>
  <c r="W23"/>
  <c r="W24"/>
  <c r="W25"/>
  <c r="W26"/>
  <c r="W28"/>
  <c r="W29"/>
  <c r="W33"/>
  <c r="W35"/>
  <c r="W37"/>
  <c r="W38"/>
  <c r="W39"/>
  <c r="W40"/>
  <c r="W41"/>
  <c r="W42"/>
  <c r="W43"/>
  <c r="W44"/>
  <c r="W45"/>
  <c r="W46"/>
  <c r="W47"/>
  <c r="W49"/>
  <c r="W50"/>
  <c r="W51"/>
  <c r="W52"/>
  <c r="W53"/>
  <c r="W54"/>
  <c r="W55"/>
  <c r="W57"/>
  <c r="W58"/>
  <c r="W59"/>
  <c r="W60"/>
  <c r="W61"/>
  <c r="W63"/>
  <c r="T33"/>
  <c r="F33" s="1"/>
  <c r="L31"/>
  <c r="M31"/>
  <c r="N31"/>
  <c r="O31"/>
  <c r="P31"/>
  <c r="Q31"/>
  <c r="R31"/>
  <c r="S31"/>
  <c r="E31"/>
  <c r="E96"/>
  <c r="V61"/>
  <c r="F61"/>
  <c r="T61"/>
  <c r="T60" s="1"/>
  <c r="F60"/>
  <c r="G60"/>
  <c r="H60"/>
  <c r="I60"/>
  <c r="J60"/>
  <c r="K60"/>
  <c r="L60"/>
  <c r="M60"/>
  <c r="N60"/>
  <c r="O60"/>
  <c r="P60"/>
  <c r="Q60"/>
  <c r="R60"/>
  <c r="S60"/>
  <c r="U60"/>
  <c r="V60"/>
  <c r="E60"/>
  <c r="F58"/>
  <c r="F59"/>
  <c r="V59" s="1"/>
  <c r="T58"/>
  <c r="T59"/>
  <c r="T56" s="1"/>
  <c r="G56"/>
  <c r="H56"/>
  <c r="I56"/>
  <c r="J56"/>
  <c r="K56"/>
  <c r="L56"/>
  <c r="M56"/>
  <c r="N56"/>
  <c r="O56"/>
  <c r="P56"/>
  <c r="Q56"/>
  <c r="R56"/>
  <c r="S56"/>
  <c r="U56"/>
  <c r="W56" s="1"/>
  <c r="E56"/>
  <c r="G32"/>
  <c r="H32"/>
  <c r="I32"/>
  <c r="J32"/>
  <c r="K32"/>
  <c r="L32"/>
  <c r="M32"/>
  <c r="N32"/>
  <c r="O32"/>
  <c r="P32"/>
  <c r="Q32"/>
  <c r="R32"/>
  <c r="S32"/>
  <c r="T32"/>
  <c r="U32"/>
  <c r="W32" s="1"/>
  <c r="E32"/>
  <c r="V33" l="1"/>
  <c r="V32" s="1"/>
  <c r="F32"/>
  <c r="J157"/>
  <c r="K157"/>
  <c r="L157"/>
  <c r="M157"/>
  <c r="N157"/>
  <c r="O157"/>
  <c r="P157"/>
  <c r="Q157"/>
  <c r="R157"/>
  <c r="S157"/>
  <c r="W97"/>
  <c r="E95"/>
  <c r="G81"/>
  <c r="G80" s="1"/>
  <c r="H81"/>
  <c r="H80" s="1"/>
  <c r="I81"/>
  <c r="I80" s="1"/>
  <c r="J81"/>
  <c r="J80" s="1"/>
  <c r="K81"/>
  <c r="K80" s="1"/>
  <c r="L81"/>
  <c r="L80" s="1"/>
  <c r="M81"/>
  <c r="M80" s="1"/>
  <c r="N81"/>
  <c r="N80" s="1"/>
  <c r="O81"/>
  <c r="O80" s="1"/>
  <c r="P81"/>
  <c r="P80" s="1"/>
  <c r="Q81"/>
  <c r="Q80" s="1"/>
  <c r="R81"/>
  <c r="R80" s="1"/>
  <c r="S81"/>
  <c r="S80" s="1"/>
  <c r="U81"/>
  <c r="U80" s="1"/>
  <c r="E81"/>
  <c r="E80" s="1"/>
  <c r="G65"/>
  <c r="H65"/>
  <c r="I65"/>
  <c r="J65"/>
  <c r="K65"/>
  <c r="L65"/>
  <c r="M65"/>
  <c r="N65"/>
  <c r="O65"/>
  <c r="P65"/>
  <c r="Q65"/>
  <c r="R65"/>
  <c r="S65"/>
  <c r="U65"/>
  <c r="E65"/>
  <c r="G34"/>
  <c r="H34"/>
  <c r="I34"/>
  <c r="J34"/>
  <c r="K34"/>
  <c r="L34"/>
  <c r="M34"/>
  <c r="N34"/>
  <c r="O34"/>
  <c r="P34"/>
  <c r="Q34"/>
  <c r="R34"/>
  <c r="S34"/>
  <c r="U34"/>
  <c r="W34" s="1"/>
  <c r="G48"/>
  <c r="H48"/>
  <c r="I48"/>
  <c r="J48"/>
  <c r="K48"/>
  <c r="L48"/>
  <c r="M48"/>
  <c r="N48"/>
  <c r="O48"/>
  <c r="P48"/>
  <c r="Q48"/>
  <c r="R48"/>
  <c r="S48"/>
  <c r="U48"/>
  <c r="W48" s="1"/>
  <c r="E48"/>
  <c r="G11" l="1"/>
  <c r="G10" s="1"/>
  <c r="H11"/>
  <c r="H10" s="1"/>
  <c r="I11"/>
  <c r="I10" s="1"/>
  <c r="J11"/>
  <c r="J10" s="1"/>
  <c r="K11"/>
  <c r="K10" s="1"/>
  <c r="L11"/>
  <c r="L10" s="1"/>
  <c r="M11"/>
  <c r="M10" s="1"/>
  <c r="N11"/>
  <c r="N10" s="1"/>
  <c r="O11"/>
  <c r="O10" s="1"/>
  <c r="P11"/>
  <c r="P10" s="1"/>
  <c r="Q11"/>
  <c r="Q10" s="1"/>
  <c r="R11"/>
  <c r="R10" s="1"/>
  <c r="S11"/>
  <c r="S10" s="1"/>
  <c r="U11"/>
  <c r="E11"/>
  <c r="E10" s="1"/>
  <c r="U10" l="1"/>
  <c r="W11"/>
  <c r="W66"/>
  <c r="W67"/>
  <c r="W68"/>
  <c r="W70"/>
  <c r="W71"/>
  <c r="W72"/>
  <c r="W73"/>
  <c r="T66"/>
  <c r="T67"/>
  <c r="F67" s="1"/>
  <c r="V67" s="1"/>
  <c r="W10" l="1"/>
  <c r="F66"/>
  <c r="T65"/>
  <c r="V66" l="1"/>
  <c r="V65" s="1"/>
  <c r="F65"/>
  <c r="T74"/>
  <c r="F74" s="1"/>
  <c r="V74" s="1"/>
  <c r="W74"/>
  <c r="V172" l="1"/>
  <c r="V171" s="1"/>
  <c r="E171"/>
  <c r="T158" l="1"/>
  <c r="F158" s="1"/>
  <c r="V158" s="1"/>
  <c r="G111"/>
  <c r="H111"/>
  <c r="I111"/>
  <c r="I98" s="1"/>
  <c r="J111"/>
  <c r="K111"/>
  <c r="L111"/>
  <c r="M111"/>
  <c r="N111"/>
  <c r="O111"/>
  <c r="P111"/>
  <c r="Q111"/>
  <c r="R111"/>
  <c r="S111"/>
  <c r="U111"/>
  <c r="E111"/>
  <c r="W137"/>
  <c r="W136"/>
  <c r="W135"/>
  <c r="W134"/>
  <c r="T126"/>
  <c r="F126" s="1"/>
  <c r="V126" s="1"/>
  <c r="T127"/>
  <c r="W127"/>
  <c r="W126"/>
  <c r="T113"/>
  <c r="F113" s="1"/>
  <c r="W113"/>
  <c r="G114"/>
  <c r="H114"/>
  <c r="I114"/>
  <c r="J114"/>
  <c r="K114"/>
  <c r="L114"/>
  <c r="M114"/>
  <c r="N114"/>
  <c r="O114"/>
  <c r="P114"/>
  <c r="Q114"/>
  <c r="R114"/>
  <c r="S114"/>
  <c r="U114"/>
  <c r="E114"/>
  <c r="F127" l="1"/>
  <c r="V127" s="1"/>
  <c r="V113"/>
  <c r="G69"/>
  <c r="G64" s="1"/>
  <c r="H69"/>
  <c r="H64" s="1"/>
  <c r="I69"/>
  <c r="I64" s="1"/>
  <c r="J69"/>
  <c r="J64" s="1"/>
  <c r="K69"/>
  <c r="K64" s="1"/>
  <c r="L69"/>
  <c r="L64" s="1"/>
  <c r="M69"/>
  <c r="M64" s="1"/>
  <c r="N69"/>
  <c r="N64" s="1"/>
  <c r="O69"/>
  <c r="O64" s="1"/>
  <c r="P69"/>
  <c r="P64" s="1"/>
  <c r="Q69"/>
  <c r="Q64" s="1"/>
  <c r="R69"/>
  <c r="R64" s="1"/>
  <c r="S69"/>
  <c r="S64" s="1"/>
  <c r="U69"/>
  <c r="U64" s="1"/>
  <c r="E69"/>
  <c r="E64" s="1"/>
  <c r="W69" l="1"/>
  <c r="G120" l="1"/>
  <c r="H120"/>
  <c r="I120"/>
  <c r="J120"/>
  <c r="K120"/>
  <c r="L120"/>
  <c r="M120"/>
  <c r="N120"/>
  <c r="O120"/>
  <c r="P120"/>
  <c r="Q120"/>
  <c r="R120"/>
  <c r="S120"/>
  <c r="U120"/>
  <c r="E120"/>
  <c r="T134"/>
  <c r="F134" s="1"/>
  <c r="V134" s="1"/>
  <c r="T135"/>
  <c r="F135" s="1"/>
  <c r="V135" s="1"/>
  <c r="T136"/>
  <c r="F136" s="1"/>
  <c r="V136" s="1"/>
  <c r="T137"/>
  <c r="F137" s="1"/>
  <c r="V137" s="1"/>
  <c r="T138"/>
  <c r="F138" s="1"/>
  <c r="V138" s="1"/>
  <c r="G130"/>
  <c r="H130"/>
  <c r="I130"/>
  <c r="J130"/>
  <c r="K130"/>
  <c r="L130"/>
  <c r="M130"/>
  <c r="N130"/>
  <c r="O130"/>
  <c r="P130"/>
  <c r="Q130"/>
  <c r="R130"/>
  <c r="S130"/>
  <c r="U130"/>
  <c r="E130"/>
  <c r="W85"/>
  <c r="W87"/>
  <c r="W89"/>
  <c r="W90"/>
  <c r="W92"/>
  <c r="W94"/>
  <c r="T81"/>
  <c r="T80" s="1"/>
  <c r="F82" l="1"/>
  <c r="F81" s="1"/>
  <c r="F80" s="1"/>
  <c r="V82" l="1"/>
  <c r="V81" s="1"/>
  <c r="V80" s="1"/>
  <c r="T167" l="1"/>
  <c r="T166" s="1"/>
  <c r="W167"/>
  <c r="G166"/>
  <c r="H166"/>
  <c r="I166"/>
  <c r="J166"/>
  <c r="K166"/>
  <c r="L166"/>
  <c r="M166"/>
  <c r="N166"/>
  <c r="O166"/>
  <c r="P166"/>
  <c r="Q166"/>
  <c r="R166"/>
  <c r="S166"/>
  <c r="U166"/>
  <c r="E166"/>
  <c r="G75"/>
  <c r="H75"/>
  <c r="I75"/>
  <c r="J75"/>
  <c r="K75"/>
  <c r="L75"/>
  <c r="M75"/>
  <c r="N75"/>
  <c r="O75"/>
  <c r="P75"/>
  <c r="Q75"/>
  <c r="R75"/>
  <c r="S75"/>
  <c r="U75"/>
  <c r="E75"/>
  <c r="T132"/>
  <c r="F132" s="1"/>
  <c r="V132" s="1"/>
  <c r="T133"/>
  <c r="F133" s="1"/>
  <c r="V133" s="1"/>
  <c r="W132"/>
  <c r="W133"/>
  <c r="G128"/>
  <c r="H128"/>
  <c r="I128"/>
  <c r="J128"/>
  <c r="K128"/>
  <c r="L128"/>
  <c r="M128"/>
  <c r="N128"/>
  <c r="O128"/>
  <c r="P128"/>
  <c r="Q128"/>
  <c r="R128"/>
  <c r="S128"/>
  <c r="U128"/>
  <c r="E128"/>
  <c r="G117"/>
  <c r="H117"/>
  <c r="I117"/>
  <c r="J117"/>
  <c r="K117"/>
  <c r="L117"/>
  <c r="M117"/>
  <c r="N117"/>
  <c r="O117"/>
  <c r="P117"/>
  <c r="Q117"/>
  <c r="R117"/>
  <c r="S117"/>
  <c r="U117"/>
  <c r="E117"/>
  <c r="W115"/>
  <c r="W116"/>
  <c r="W118"/>
  <c r="W117" s="1"/>
  <c r="T112"/>
  <c r="W100"/>
  <c r="W102"/>
  <c r="W103"/>
  <c r="W105"/>
  <c r="W106"/>
  <c r="W108"/>
  <c r="W110"/>
  <c r="W112"/>
  <c r="F112" l="1"/>
  <c r="T111"/>
  <c r="W114"/>
  <c r="W166"/>
  <c r="F167"/>
  <c r="W111"/>
  <c r="V112" l="1"/>
  <c r="V111" s="1"/>
  <c r="F111"/>
  <c r="V167"/>
  <c r="V166" s="1"/>
  <c r="F166"/>
  <c r="G93" l="1"/>
  <c r="G91" s="1"/>
  <c r="H93"/>
  <c r="H91" s="1"/>
  <c r="I93"/>
  <c r="I91" s="1"/>
  <c r="J93"/>
  <c r="J91" s="1"/>
  <c r="K93"/>
  <c r="K91" s="1"/>
  <c r="L93"/>
  <c r="L91" s="1"/>
  <c r="M93"/>
  <c r="M91" s="1"/>
  <c r="N93"/>
  <c r="N91" s="1"/>
  <c r="O93"/>
  <c r="O91" s="1"/>
  <c r="P93"/>
  <c r="P91" s="1"/>
  <c r="Q93"/>
  <c r="Q91" s="1"/>
  <c r="R93"/>
  <c r="R91" s="1"/>
  <c r="S93"/>
  <c r="S91" s="1"/>
  <c r="U93"/>
  <c r="U91" s="1"/>
  <c r="E93"/>
  <c r="E91" s="1"/>
  <c r="W93" l="1"/>
  <c r="W78"/>
  <c r="W76"/>
  <c r="W75" s="1"/>
  <c r="W77"/>
  <c r="W79"/>
  <c r="W65"/>
  <c r="T55"/>
  <c r="F55" s="1"/>
  <c r="V55" s="1"/>
  <c r="T43" l="1"/>
  <c r="T45"/>
  <c r="F43" l="1"/>
  <c r="V43" s="1"/>
  <c r="G41"/>
  <c r="H41"/>
  <c r="I41"/>
  <c r="J41"/>
  <c r="K41"/>
  <c r="L41"/>
  <c r="M41"/>
  <c r="N41"/>
  <c r="O41"/>
  <c r="P41"/>
  <c r="Q41"/>
  <c r="R41"/>
  <c r="S41"/>
  <c r="U41"/>
  <c r="E41"/>
  <c r="E44"/>
  <c r="U27" l="1"/>
  <c r="T162" l="1"/>
  <c r="F162" s="1"/>
  <c r="F161" s="1"/>
  <c r="F157" s="1"/>
  <c r="T160"/>
  <c r="F160" s="1"/>
  <c r="W160"/>
  <c r="W162"/>
  <c r="W158" s="1"/>
  <c r="G161"/>
  <c r="G157" s="1"/>
  <c r="H161"/>
  <c r="H157" s="1"/>
  <c r="I161"/>
  <c r="I157" s="1"/>
  <c r="J161"/>
  <c r="K161"/>
  <c r="L161"/>
  <c r="M161"/>
  <c r="N161"/>
  <c r="O161"/>
  <c r="P161"/>
  <c r="Q161"/>
  <c r="R161"/>
  <c r="S161"/>
  <c r="U161"/>
  <c r="U157" s="1"/>
  <c r="G159"/>
  <c r="H159"/>
  <c r="I159"/>
  <c r="J159"/>
  <c r="K159"/>
  <c r="L159"/>
  <c r="M159"/>
  <c r="N159"/>
  <c r="O159"/>
  <c r="P159"/>
  <c r="Q159"/>
  <c r="R159"/>
  <c r="S159"/>
  <c r="U159"/>
  <c r="E161"/>
  <c r="E157" s="1"/>
  <c r="E159"/>
  <c r="E139"/>
  <c r="T161" l="1"/>
  <c r="T157" s="1"/>
  <c r="T159"/>
  <c r="V160"/>
  <c r="V159" s="1"/>
  <c r="F159"/>
  <c r="V162"/>
  <c r="V161" s="1"/>
  <c r="V157" s="1"/>
  <c r="W161"/>
  <c r="W159"/>
  <c r="W157" l="1"/>
  <c r="T28"/>
  <c r="F28" s="1"/>
  <c r="G27"/>
  <c r="H27"/>
  <c r="I27"/>
  <c r="J27"/>
  <c r="K27"/>
  <c r="L27"/>
  <c r="M27"/>
  <c r="N27"/>
  <c r="O27"/>
  <c r="P27"/>
  <c r="Q27"/>
  <c r="R27"/>
  <c r="S27"/>
  <c r="E27"/>
  <c r="W27" s="1"/>
  <c r="V28" l="1"/>
  <c r="T14"/>
  <c r="F14" s="1"/>
  <c r="G13"/>
  <c r="G30" s="1"/>
  <c r="H13"/>
  <c r="I13"/>
  <c r="J13"/>
  <c r="K13"/>
  <c r="L13"/>
  <c r="M13"/>
  <c r="N13"/>
  <c r="O13"/>
  <c r="P13"/>
  <c r="Q13"/>
  <c r="R13"/>
  <c r="S13"/>
  <c r="U13"/>
  <c r="U30" s="1"/>
  <c r="W13" l="1"/>
  <c r="W30" s="1"/>
  <c r="F13"/>
  <c r="F30" s="1"/>
  <c r="V14"/>
  <c r="V13" s="1"/>
  <c r="V30" s="1"/>
  <c r="T13"/>
  <c r="T70" l="1"/>
  <c r="F20" l="1"/>
  <c r="W124"/>
  <c r="W125"/>
  <c r="T115"/>
  <c r="T116"/>
  <c r="F116" s="1"/>
  <c r="T114" l="1"/>
  <c r="F115"/>
  <c r="F114" s="1"/>
  <c r="T42"/>
  <c r="T41" s="1"/>
  <c r="V115" l="1"/>
  <c r="V116"/>
  <c r="V114" l="1"/>
  <c r="T85"/>
  <c r="F85" s="1"/>
  <c r="T87"/>
  <c r="T89"/>
  <c r="F89" s="1"/>
  <c r="T90"/>
  <c r="F90" s="1"/>
  <c r="T92"/>
  <c r="F87"/>
  <c r="U62"/>
  <c r="G62"/>
  <c r="G31" s="1"/>
  <c r="H62"/>
  <c r="H31" s="1"/>
  <c r="I62"/>
  <c r="I31" s="1"/>
  <c r="J62"/>
  <c r="J31" s="1"/>
  <c r="K62"/>
  <c r="K31" s="1"/>
  <c r="L62"/>
  <c r="M62"/>
  <c r="N62"/>
  <c r="O62"/>
  <c r="P62"/>
  <c r="Q62"/>
  <c r="R62"/>
  <c r="S62"/>
  <c r="E62"/>
  <c r="T63"/>
  <c r="F63" s="1"/>
  <c r="V63" s="1"/>
  <c r="V62" s="1"/>
  <c r="V31" s="1"/>
  <c r="W62" l="1"/>
  <c r="F92"/>
  <c r="T62"/>
  <c r="T31" s="1"/>
  <c r="F62"/>
  <c r="F31" s="1"/>
  <c r="V92" l="1"/>
  <c r="F42"/>
  <c r="V42" l="1"/>
  <c r="V41" s="1"/>
  <c r="F41"/>
  <c r="T131"/>
  <c r="T130" s="1"/>
  <c r="W131"/>
  <c r="F131" l="1"/>
  <c r="F130" s="1"/>
  <c r="W130"/>
  <c r="V131" l="1"/>
  <c r="V130" s="1"/>
  <c r="T47"/>
  <c r="F47" s="1"/>
  <c r="F46" s="1"/>
  <c r="G46"/>
  <c r="H46"/>
  <c r="I46"/>
  <c r="J46"/>
  <c r="K46"/>
  <c r="L46"/>
  <c r="M46"/>
  <c r="N46"/>
  <c r="O46"/>
  <c r="P46"/>
  <c r="Q46"/>
  <c r="R46"/>
  <c r="S46"/>
  <c r="T46"/>
  <c r="U46"/>
  <c r="E46"/>
  <c r="G44"/>
  <c r="H44"/>
  <c r="I44"/>
  <c r="J44"/>
  <c r="K44"/>
  <c r="L44"/>
  <c r="M44"/>
  <c r="N44"/>
  <c r="O44"/>
  <c r="P44"/>
  <c r="Q44"/>
  <c r="R44"/>
  <c r="S44"/>
  <c r="U44"/>
  <c r="T44"/>
  <c r="F45" l="1"/>
  <c r="V47"/>
  <c r="V46" s="1"/>
  <c r="F44" l="1"/>
  <c r="V45"/>
  <c r="V44" s="1"/>
  <c r="W141" l="1"/>
  <c r="W142"/>
  <c r="W143"/>
  <c r="W144"/>
  <c r="W145"/>
  <c r="W146"/>
  <c r="W147"/>
  <c r="W148"/>
  <c r="W149"/>
  <c r="W150"/>
  <c r="W151"/>
  <c r="W152"/>
  <c r="T124"/>
  <c r="T125"/>
  <c r="F125" s="1"/>
  <c r="T97"/>
  <c r="F97" s="1"/>
  <c r="F96" s="1"/>
  <c r="F95" s="1"/>
  <c r="G96"/>
  <c r="G95" s="1"/>
  <c r="H96"/>
  <c r="H95" s="1"/>
  <c r="I96"/>
  <c r="I95" s="1"/>
  <c r="J96"/>
  <c r="J95" s="1"/>
  <c r="K96"/>
  <c r="K95" s="1"/>
  <c r="L96"/>
  <c r="L95" s="1"/>
  <c r="M96"/>
  <c r="M95" s="1"/>
  <c r="N96"/>
  <c r="N95" s="1"/>
  <c r="O96"/>
  <c r="O95" s="1"/>
  <c r="P96"/>
  <c r="P95" s="1"/>
  <c r="Q96"/>
  <c r="Q95" s="1"/>
  <c r="R96"/>
  <c r="R95" s="1"/>
  <c r="S96"/>
  <c r="S95" s="1"/>
  <c r="U96"/>
  <c r="W96" l="1"/>
  <c r="U95"/>
  <c r="W95" s="1"/>
  <c r="F124"/>
  <c r="V124" s="1"/>
  <c r="V125"/>
  <c r="V97"/>
  <c r="V96" s="1"/>
  <c r="V95" s="1"/>
  <c r="T96"/>
  <c r="T95" s="1"/>
  <c r="T39"/>
  <c r="F39" s="1"/>
  <c r="V39" s="1"/>
  <c r="T40"/>
  <c r="G36"/>
  <c r="H36"/>
  <c r="I36"/>
  <c r="J36"/>
  <c r="K36"/>
  <c r="L36"/>
  <c r="M36"/>
  <c r="N36"/>
  <c r="O36"/>
  <c r="P36"/>
  <c r="Q36"/>
  <c r="R36"/>
  <c r="S36"/>
  <c r="U36"/>
  <c r="E36"/>
  <c r="T29"/>
  <c r="T27" s="1"/>
  <c r="T26"/>
  <c r="F26" s="1"/>
  <c r="V26" s="1"/>
  <c r="G17"/>
  <c r="H17"/>
  <c r="I17"/>
  <c r="J17"/>
  <c r="K17"/>
  <c r="L17"/>
  <c r="M17"/>
  <c r="N17"/>
  <c r="O17"/>
  <c r="P17"/>
  <c r="Q17"/>
  <c r="R17"/>
  <c r="S17"/>
  <c r="U17"/>
  <c r="E17"/>
  <c r="G15"/>
  <c r="H15"/>
  <c r="I15"/>
  <c r="J15"/>
  <c r="K15"/>
  <c r="L15"/>
  <c r="M15"/>
  <c r="N15"/>
  <c r="O15"/>
  <c r="P15"/>
  <c r="Q15"/>
  <c r="R15"/>
  <c r="S15"/>
  <c r="U15"/>
  <c r="T16"/>
  <c r="F16" s="1"/>
  <c r="F15" s="1"/>
  <c r="E15"/>
  <c r="T12"/>
  <c r="W15" l="1"/>
  <c r="W17"/>
  <c r="W36"/>
  <c r="U31"/>
  <c r="W31" s="1"/>
  <c r="T10"/>
  <c r="T11"/>
  <c r="F12"/>
  <c r="T15"/>
  <c r="F29"/>
  <c r="F27" s="1"/>
  <c r="F40"/>
  <c r="V16"/>
  <c r="V15" s="1"/>
  <c r="F11" l="1"/>
  <c r="F10" s="1"/>
  <c r="V12"/>
  <c r="V29"/>
  <c r="V27" s="1"/>
  <c r="V40"/>
  <c r="V11" l="1"/>
  <c r="V10" s="1"/>
  <c r="V20"/>
  <c r="W156"/>
  <c r="T141"/>
  <c r="F141" s="1"/>
  <c r="T142"/>
  <c r="F142" s="1"/>
  <c r="T143"/>
  <c r="F143" s="1"/>
  <c r="V143" s="1"/>
  <c r="T144"/>
  <c r="F144" s="1"/>
  <c r="T145"/>
  <c r="F145" s="1"/>
  <c r="T146"/>
  <c r="F146" s="1"/>
  <c r="T147"/>
  <c r="F147" s="1"/>
  <c r="T148"/>
  <c r="F148" s="1"/>
  <c r="T149"/>
  <c r="F149" s="1"/>
  <c r="T150"/>
  <c r="F150" s="1"/>
  <c r="T151"/>
  <c r="F151" s="1"/>
  <c r="T152"/>
  <c r="F152" s="1"/>
  <c r="V152" s="1"/>
  <c r="V139" s="1"/>
  <c r="G139"/>
  <c r="H139"/>
  <c r="I139"/>
  <c r="J139"/>
  <c r="K139"/>
  <c r="L139"/>
  <c r="M139"/>
  <c r="N139"/>
  <c r="O139"/>
  <c r="P139"/>
  <c r="Q139"/>
  <c r="R139"/>
  <c r="S139"/>
  <c r="U139"/>
  <c r="T71"/>
  <c r="T72"/>
  <c r="T73"/>
  <c r="T69" l="1"/>
  <c r="T64" s="1"/>
  <c r="T94"/>
  <c r="W123"/>
  <c r="T123"/>
  <c r="F73"/>
  <c r="F72"/>
  <c r="V72" s="1"/>
  <c r="T57"/>
  <c r="T19"/>
  <c r="F19" s="1"/>
  <c r="V19" s="1"/>
  <c r="T21"/>
  <c r="T22"/>
  <c r="F22" s="1"/>
  <c r="V22" s="1"/>
  <c r="T23"/>
  <c r="F23" s="1"/>
  <c r="V23" s="1"/>
  <c r="T24"/>
  <c r="W121"/>
  <c r="W122"/>
  <c r="W129"/>
  <c r="W128" s="1"/>
  <c r="W140"/>
  <c r="W154"/>
  <c r="W165"/>
  <c r="T25"/>
  <c r="F25" s="1"/>
  <c r="V25" s="1"/>
  <c r="T18"/>
  <c r="F18" s="1"/>
  <c r="E34"/>
  <c r="E84"/>
  <c r="E86"/>
  <c r="E88"/>
  <c r="G155"/>
  <c r="G98" s="1"/>
  <c r="H155"/>
  <c r="H98" s="1"/>
  <c r="I155"/>
  <c r="J155"/>
  <c r="K155"/>
  <c r="L155"/>
  <c r="M155"/>
  <c r="N155"/>
  <c r="O155"/>
  <c r="P155"/>
  <c r="Q155"/>
  <c r="R155"/>
  <c r="S155"/>
  <c r="U155"/>
  <c r="U98" s="1"/>
  <c r="V149"/>
  <c r="V151"/>
  <c r="V148"/>
  <c r="V150"/>
  <c r="V142"/>
  <c r="T140"/>
  <c r="F140" s="1"/>
  <c r="V140" s="1"/>
  <c r="T122"/>
  <c r="T121"/>
  <c r="G119"/>
  <c r="H119"/>
  <c r="I119"/>
  <c r="J119"/>
  <c r="K119"/>
  <c r="L119"/>
  <c r="M119"/>
  <c r="N119"/>
  <c r="O119"/>
  <c r="P119"/>
  <c r="Q119"/>
  <c r="R119"/>
  <c r="S119"/>
  <c r="T119"/>
  <c r="U119"/>
  <c r="E119"/>
  <c r="T118"/>
  <c r="G109"/>
  <c r="H109"/>
  <c r="I109"/>
  <c r="J109"/>
  <c r="K109"/>
  <c r="L109"/>
  <c r="M109"/>
  <c r="N109"/>
  <c r="O109"/>
  <c r="P109"/>
  <c r="Q109"/>
  <c r="R109"/>
  <c r="S109"/>
  <c r="U109"/>
  <c r="E109"/>
  <c r="T106"/>
  <c r="F106" s="1"/>
  <c r="V106" s="1"/>
  <c r="T105"/>
  <c r="F105" s="1"/>
  <c r="G104"/>
  <c r="H104"/>
  <c r="I104"/>
  <c r="J104"/>
  <c r="K104"/>
  <c r="L104"/>
  <c r="M104"/>
  <c r="N104"/>
  <c r="O104"/>
  <c r="P104"/>
  <c r="Q104"/>
  <c r="R104"/>
  <c r="S104"/>
  <c r="U104"/>
  <c r="E104"/>
  <c r="V90"/>
  <c r="G88"/>
  <c r="H88"/>
  <c r="I88"/>
  <c r="J88"/>
  <c r="K88"/>
  <c r="L88"/>
  <c r="M88"/>
  <c r="N88"/>
  <c r="O88"/>
  <c r="P88"/>
  <c r="Q88"/>
  <c r="R88"/>
  <c r="S88"/>
  <c r="U88"/>
  <c r="K86"/>
  <c r="G86"/>
  <c r="H86"/>
  <c r="I86"/>
  <c r="J86"/>
  <c r="L86"/>
  <c r="M86"/>
  <c r="N86"/>
  <c r="O86"/>
  <c r="P86"/>
  <c r="Q86"/>
  <c r="R86"/>
  <c r="S86"/>
  <c r="U86"/>
  <c r="G84"/>
  <c r="H84"/>
  <c r="I84"/>
  <c r="J84"/>
  <c r="K84"/>
  <c r="L84"/>
  <c r="M84"/>
  <c r="N84"/>
  <c r="O84"/>
  <c r="P84"/>
  <c r="Q84"/>
  <c r="R84"/>
  <c r="S84"/>
  <c r="U84"/>
  <c r="T76"/>
  <c r="T75" s="1"/>
  <c r="T77"/>
  <c r="F77" s="1"/>
  <c r="V77" s="1"/>
  <c r="T79"/>
  <c r="T38"/>
  <c r="F38" s="1"/>
  <c r="V38" s="1"/>
  <c r="T37"/>
  <c r="V147"/>
  <c r="V146"/>
  <c r="V145"/>
  <c r="T129"/>
  <c r="T128" s="1"/>
  <c r="T110"/>
  <c r="T109" s="1"/>
  <c r="T103"/>
  <c r="F103" s="1"/>
  <c r="V103" s="1"/>
  <c r="T102"/>
  <c r="F102" s="1"/>
  <c r="G101"/>
  <c r="H101"/>
  <c r="I101"/>
  <c r="J101"/>
  <c r="K101"/>
  <c r="L101"/>
  <c r="M101"/>
  <c r="N101"/>
  <c r="O101"/>
  <c r="P101"/>
  <c r="Q101"/>
  <c r="R101"/>
  <c r="S101"/>
  <c r="U101"/>
  <c r="E101"/>
  <c r="T100"/>
  <c r="F100" s="1"/>
  <c r="G99"/>
  <c r="H99"/>
  <c r="I99"/>
  <c r="J99"/>
  <c r="K99"/>
  <c r="L99"/>
  <c r="M99"/>
  <c r="N99"/>
  <c r="O99"/>
  <c r="P99"/>
  <c r="Q99"/>
  <c r="R99"/>
  <c r="S99"/>
  <c r="U99"/>
  <c r="E99"/>
  <c r="G164"/>
  <c r="G163" s="1"/>
  <c r="H164"/>
  <c r="H163" s="1"/>
  <c r="I164"/>
  <c r="I163" s="1"/>
  <c r="J164"/>
  <c r="J163" s="1"/>
  <c r="K164"/>
  <c r="K163" s="1"/>
  <c r="L164"/>
  <c r="L163" s="1"/>
  <c r="M164"/>
  <c r="M163" s="1"/>
  <c r="N164"/>
  <c r="N163" s="1"/>
  <c r="O164"/>
  <c r="O163" s="1"/>
  <c r="P164"/>
  <c r="P163" s="1"/>
  <c r="Q164"/>
  <c r="Q163" s="1"/>
  <c r="R164"/>
  <c r="R163" s="1"/>
  <c r="S164"/>
  <c r="S163" s="1"/>
  <c r="U164"/>
  <c r="U163" s="1"/>
  <c r="E164"/>
  <c r="E163" s="1"/>
  <c r="T156"/>
  <c r="F156" s="1"/>
  <c r="E155"/>
  <c r="G153"/>
  <c r="H153"/>
  <c r="I153"/>
  <c r="J153"/>
  <c r="K153"/>
  <c r="L153"/>
  <c r="M153"/>
  <c r="N153"/>
  <c r="O153"/>
  <c r="P153"/>
  <c r="Q153"/>
  <c r="R153"/>
  <c r="S153"/>
  <c r="U153"/>
  <c r="T154"/>
  <c r="F154" s="1"/>
  <c r="V154" s="1"/>
  <c r="V153" s="1"/>
  <c r="E153"/>
  <c r="T108"/>
  <c r="F108" s="1"/>
  <c r="G107"/>
  <c r="H107"/>
  <c r="I107"/>
  <c r="J107"/>
  <c r="K107"/>
  <c r="L107"/>
  <c r="M107"/>
  <c r="N107"/>
  <c r="O107"/>
  <c r="P107"/>
  <c r="Q107"/>
  <c r="R107"/>
  <c r="S107"/>
  <c r="U107"/>
  <c r="E107"/>
  <c r="F71"/>
  <c r="T35"/>
  <c r="T52"/>
  <c r="F52" s="1"/>
  <c r="T165"/>
  <c r="T53"/>
  <c r="F53" s="1"/>
  <c r="V53" s="1"/>
  <c r="T49"/>
  <c r="T48" s="1"/>
  <c r="T50"/>
  <c r="F50" s="1"/>
  <c r="V50" s="1"/>
  <c r="T51"/>
  <c r="F51" s="1"/>
  <c r="V51" s="1"/>
  <c r="R83"/>
  <c r="F110"/>
  <c r="F109" s="1"/>
  <c r="V144"/>
  <c r="F119"/>
  <c r="V119"/>
  <c r="W139"/>
  <c r="V58" l="1"/>
  <c r="V56" s="1"/>
  <c r="F56"/>
  <c r="F35"/>
  <c r="F34" s="1"/>
  <c r="T34"/>
  <c r="F49"/>
  <c r="F48" s="1"/>
  <c r="W86"/>
  <c r="V71"/>
  <c r="W84"/>
  <c r="W88"/>
  <c r="W98"/>
  <c r="Q83"/>
  <c r="M83"/>
  <c r="T120"/>
  <c r="W91"/>
  <c r="F79"/>
  <c r="V79" s="1"/>
  <c r="T78"/>
  <c r="W107"/>
  <c r="W99"/>
  <c r="W101"/>
  <c r="W120"/>
  <c r="W119"/>
  <c r="F122"/>
  <c r="V122" s="1"/>
  <c r="W104"/>
  <c r="F118"/>
  <c r="F117" s="1"/>
  <c r="T117"/>
  <c r="T99"/>
  <c r="W109"/>
  <c r="F94"/>
  <c r="T93"/>
  <c r="T91" s="1"/>
  <c r="F76"/>
  <c r="F75" s="1"/>
  <c r="H83"/>
  <c r="T155"/>
  <c r="T98" s="1"/>
  <c r="T107"/>
  <c r="F57"/>
  <c r="W153"/>
  <c r="F123"/>
  <c r="V123" s="1"/>
  <c r="I83"/>
  <c r="F121"/>
  <c r="J83"/>
  <c r="T86"/>
  <c r="F86" s="1"/>
  <c r="T84"/>
  <c r="F84" s="1"/>
  <c r="T88"/>
  <c r="F88" s="1"/>
  <c r="N83"/>
  <c r="K83"/>
  <c r="V110"/>
  <c r="V109" s="1"/>
  <c r="G83"/>
  <c r="T164"/>
  <c r="T163" s="1"/>
  <c r="F165"/>
  <c r="F37"/>
  <c r="F36" s="1"/>
  <c r="T36"/>
  <c r="F21"/>
  <c r="T17"/>
  <c r="P83"/>
  <c r="L83"/>
  <c r="S83"/>
  <c r="O83"/>
  <c r="W155"/>
  <c r="T139"/>
  <c r="F24"/>
  <c r="V73"/>
  <c r="V141"/>
  <c r="F139"/>
  <c r="T153"/>
  <c r="E83"/>
  <c r="W164"/>
  <c r="T104"/>
  <c r="T101"/>
  <c r="F129"/>
  <c r="U83"/>
  <c r="V105"/>
  <c r="V104" s="1"/>
  <c r="F104"/>
  <c r="F69"/>
  <c r="F64" s="1"/>
  <c r="F153"/>
  <c r="F155"/>
  <c r="F98" s="1"/>
  <c r="V156"/>
  <c r="V155" s="1"/>
  <c r="V98" s="1"/>
  <c r="V18"/>
  <c r="V52"/>
  <c r="F101"/>
  <c r="V102"/>
  <c r="V101" s="1"/>
  <c r="V87"/>
  <c r="V86" s="1"/>
  <c r="W163"/>
  <c r="V85"/>
  <c r="V84" s="1"/>
  <c r="V108"/>
  <c r="V107" s="1"/>
  <c r="F107"/>
  <c r="F99"/>
  <c r="V100"/>
  <c r="V99" s="1"/>
  <c r="V89"/>
  <c r="V88" s="1"/>
  <c r="V35" l="1"/>
  <c r="V34" s="1"/>
  <c r="V49"/>
  <c r="V48" s="1"/>
  <c r="V76"/>
  <c r="V75" s="1"/>
  <c r="V37"/>
  <c r="V36" s="1"/>
  <c r="V118"/>
  <c r="V117" s="1"/>
  <c r="W83"/>
  <c r="F93"/>
  <c r="F91" s="1"/>
  <c r="V94"/>
  <c r="V93" s="1"/>
  <c r="V91" s="1"/>
  <c r="F120"/>
  <c r="F78"/>
  <c r="V129"/>
  <c r="V128" s="1"/>
  <c r="F128"/>
  <c r="L168"/>
  <c r="L169" s="1"/>
  <c r="L170" s="1"/>
  <c r="P168"/>
  <c r="P169" s="1"/>
  <c r="P170" s="1"/>
  <c r="M168"/>
  <c r="M169" s="1"/>
  <c r="M170" s="1"/>
  <c r="Q168"/>
  <c r="Q169" s="1"/>
  <c r="Q170" s="1"/>
  <c r="J168"/>
  <c r="J169" s="1"/>
  <c r="J170" s="1"/>
  <c r="O168"/>
  <c r="O169" s="1"/>
  <c r="O170" s="1"/>
  <c r="S168"/>
  <c r="S169" s="1"/>
  <c r="S170" s="1"/>
  <c r="N168"/>
  <c r="N169" s="1"/>
  <c r="N170" s="1"/>
  <c r="R168"/>
  <c r="R169" s="1"/>
  <c r="R170" s="1"/>
  <c r="E168"/>
  <c r="E169" s="1"/>
  <c r="E170" s="1"/>
  <c r="K168"/>
  <c r="K169" s="1"/>
  <c r="K170" s="1"/>
  <c r="I168"/>
  <c r="I169" s="1"/>
  <c r="I170" s="1"/>
  <c r="V57"/>
  <c r="V121"/>
  <c r="V120" s="1"/>
  <c r="T83"/>
  <c r="F83" s="1"/>
  <c r="F164"/>
  <c r="F163" s="1"/>
  <c r="V165"/>
  <c r="V164" s="1"/>
  <c r="V163" s="1"/>
  <c r="V70"/>
  <c r="V69" s="1"/>
  <c r="V64" s="1"/>
  <c r="V21"/>
  <c r="F17"/>
  <c r="V24"/>
  <c r="W64"/>
  <c r="V83"/>
  <c r="V78" l="1"/>
  <c r="V17"/>
  <c r="G168" l="1"/>
  <c r="H168"/>
  <c r="T54"/>
  <c r="W82" l="1"/>
  <c r="W81" s="1"/>
  <c r="F54"/>
  <c r="V54" l="1"/>
  <c r="W80" l="1"/>
  <c r="U168"/>
  <c r="G169"/>
  <c r="G170" s="1"/>
  <c r="H169"/>
  <c r="H170" s="1"/>
  <c r="W168" l="1"/>
  <c r="U169"/>
  <c r="T168"/>
  <c r="T169" s="1"/>
  <c r="T170" s="1"/>
  <c r="F168"/>
  <c r="F169" s="1"/>
  <c r="F170" s="1"/>
  <c r="W169" l="1"/>
  <c r="U170"/>
  <c r="W170" s="1"/>
  <c r="V168"/>
  <c r="V169" s="1"/>
  <c r="V170" s="1"/>
</calcChain>
</file>

<file path=xl/sharedStrings.xml><?xml version="1.0" encoding="utf-8"?>
<sst xmlns="http://schemas.openxmlformats.org/spreadsheetml/2006/main" count="188" uniqueCount="113">
  <si>
    <t>Капітальний ремонт інших об’єктів</t>
  </si>
  <si>
    <t>Придбання обладнання і предметів довгострокового користування</t>
  </si>
  <si>
    <t xml:space="preserve"> </t>
  </si>
  <si>
    <t>№ п/п</t>
  </si>
  <si>
    <t>,</t>
  </si>
  <si>
    <t>ЗАЛИШОК ЛІМІТУ</t>
  </si>
  <si>
    <t>3132</t>
  </si>
  <si>
    <t>3110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</si>
  <si>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</si>
  <si>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</si>
  <si>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</si>
  <si>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</si>
  <si>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</si>
  <si>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</si>
  <si>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</si>
  <si>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</si>
  <si>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</si>
  <si>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</si>
  <si>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</si>
  <si>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</si>
  <si>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</si>
  <si>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</si>
  <si>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</si>
  <si>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</si>
  <si>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% виконання</t>
  </si>
  <si>
    <t>Заходи з енергозбереження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</si>
  <si>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</si>
  <si>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</si>
  <si>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</si>
  <si>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</si>
  <si>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</si>
  <si>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</si>
  <si>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 xml:space="preserve">Придбання обладнання і предметів довгострокового користування 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</si>
  <si>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</si>
  <si>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</si>
  <si>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</si>
  <si>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</si>
  <si>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0212010</t>
  </si>
  <si>
    <t>0213241</t>
  </si>
  <si>
    <t>Забезпечення діяльності інших закладів у сфері соціального захисту і соціального забезпечення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</si>
  <si>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</si>
  <si>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</si>
  <si>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</si>
  <si>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</si>
  <si>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</si>
  <si>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</si>
  <si>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</si>
  <si>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</si>
  <si>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</si>
  <si>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</si>
  <si>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2281</t>
  </si>
  <si>
    <t xml:space="preserve">Надання загальної середньої освіти закладами загальної середньої освіти 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</si>
  <si>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</si>
  <si>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</si>
  <si>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</si>
  <si>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</si>
  <si>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Виконавчий комітет  міської ради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</si>
  <si>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</si>
  <si>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</si>
  <si>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</si>
  <si>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Управління культури і туризму  Ніжинської міської ради</t>
  </si>
  <si>
    <t>Управління житлово-комун.господарства та будівництва Ніжинської міської ради</t>
  </si>
  <si>
    <t>Капітальний ремонт тротуарів (вул.Овдіївська, Шевченка, Московська, Синяківська), в т.ч. ПКД</t>
  </si>
  <si>
    <t>Програма  інформатизації діяльності Управління житлово-комунального господарства та будівництва Ніжинської міської ради Чернігівської області на 2020-2022 роки</t>
  </si>
  <si>
    <t>Придбання техніки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</si>
  <si>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</si>
  <si>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</si>
  <si>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</si>
  <si>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</si>
  <si>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Обсяги</t>
  </si>
  <si>
    <t>капітальних вкладень бюджету Ніжинської міської ТГ у розрізі інвестиційних проектів</t>
  </si>
  <si>
    <t>Заходи та роботи з територіальної оборони</t>
  </si>
  <si>
    <t>Капітальний ремонт частини даху ЗОШ № 7 м.Ніжин, вул. Гоголя,15 Чернігівська обл., в т.ч. ПКД</t>
  </si>
  <si>
    <t>0611021</t>
  </si>
  <si>
    <t xml:space="preserve">Надання спеціальної освіти мистецьким школам  </t>
  </si>
  <si>
    <t>Міська програма реалізації повноважень міської ради у галузі земельних відносин на 2023рік</t>
  </si>
  <si>
    <t>у 2024 році</t>
  </si>
  <si>
    <t>Обсяг капітальних вкладень місцевого бюджету у 2024 році, гривень</t>
  </si>
  <si>
    <t>Міська цільова програма  "Фінансова підтримка та розвиток  Комунального некомерційного підприємства "Ніжинський міський пологовий будинок на 2024р"</t>
  </si>
  <si>
    <t>0212100</t>
  </si>
  <si>
    <t>Стоматологічна допомога населенню</t>
  </si>
  <si>
    <t>Міська цільова Програма фінансової підтримки комунального некомерційного підприємства "Ніжинська міська стоматологічна поліклініка" Ніжинської міської ради Чернігівської області на 2024рік</t>
  </si>
  <si>
    <t>0218240</t>
  </si>
  <si>
    <t xml:space="preserve">Комплексна програма заходів та робіт з територіальної оборони Ніжинської міської територіальної громади на 2024 рік </t>
  </si>
  <si>
    <t>Капітальний ремонт та облаштування протирадіаційного укриття № 95774 Ніжинської загальноосвітньої школи І-ІІІ ступенів №15 Ніжинської міської ради Чернігівської області, м. Ніжин, вул. Об’їжджа, 123, Чернігівська обл.", в т.ч. ПКД(співфінансування)</t>
  </si>
  <si>
    <t>Міська цільова програма з капітального ремонту ліфтів в багатоквартирних житлових будинках Ніжинської міської територіальної громади на 2024рік</t>
  </si>
  <si>
    <r>
      <t>Капітальний ремонт  частини приміщення  (50м</t>
    </r>
    <r>
      <rPr>
        <sz val="20"/>
        <color indexed="8"/>
        <rFont val="Calibri"/>
        <family val="2"/>
        <charset val="204"/>
      </rPr>
      <t>²</t>
    </r>
    <r>
      <rPr>
        <sz val="20"/>
        <color indexed="8"/>
        <rFont val="Times New Roman"/>
        <family val="1"/>
        <charset val="204"/>
      </rPr>
      <t>)   Територіального центру по вул. Шевченка,99-Є у м.Ніжині Чернігівської області в т.ч. ПВР</t>
    </r>
  </si>
  <si>
    <t>Експлуатація та технічне обслуговування житлового фонду</t>
  </si>
  <si>
    <t>Капітальний ремонт житлового фонду ((приміщень)</t>
  </si>
  <si>
    <t>Капітальний ремонт частини підїздної дороги до кладовища "Овдіївське" від №19 до №37по вул. Вознесенська та від №67 до №83 по вул. Лисенка Миколи</t>
  </si>
  <si>
    <t>Заходи із запобігання та ліквідації надзвичайних ситуацій та наслідків стихійного лиха</t>
  </si>
  <si>
    <t xml:space="preserve">Програма розвитку цивільного захисту Ніжинської міської територіальної громади на 2024 рік                                                                                                                                 </t>
  </si>
  <si>
    <t>Інша діяльність у сфері державного управління</t>
  </si>
  <si>
    <t>0210180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</si>
  <si>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2024 рік                                                                           - проведенння капітального ремонту приміщень - 2 600 000,00 грн.,                                                                                                                               - придбання обладнання для реабілітац. відділення - 6 130 910,73 грн.</t>
  </si>
  <si>
    <t>Співфінансування проектів: створення умов для  працевлаштування ВПО шляхом створення  виробництва з пошиття одягу                                                                                 кодиціонери - 500 000 грн.;                                                                                                                     проект відновлення  послуг  місцевого самоврядування (закупівля навісного обладнання для багатофункціональної комунальної машини) - 260 400 грн.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</si>
  <si>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2024 рік                                                                          - проведенння капітального ремонту приміщень - 17 074 100 грн.,                                                                                                                           - обладнання для реабілітац.відділення -13 869 089,27 грн.</t>
  </si>
  <si>
    <t>Програма інформатизації Ніжинської міської територіальної громади на 2024 - 2026 роки</t>
  </si>
  <si>
    <t>0217640</t>
  </si>
  <si>
    <t>Комплексна програма енергоефективності бюджетної, комунальної  та житлової сфер Ніжинської територіальної громади на 2022 - 2024 роки (співфінансування проекту  встановлення сонячної електростанції на даху )</t>
  </si>
  <si>
    <t>Утримання та навчально-тренувальна робота комунальних дитячо-юнацьких спортивних шкіл</t>
  </si>
  <si>
    <t>Придбання килима КДЮСШ</t>
  </si>
  <si>
    <t>Будівництво інших об’єктів  комунальної власності</t>
  </si>
  <si>
    <t>Будівництво ЛЕП по вул.Арвата, Афганців, П.Морозова із встановленням КТП в м.Ніжин Чернігівської обл., в т.ч. ПВР</t>
  </si>
  <si>
    <t xml:space="preserve"> Співфінансування проекту  "Безпечна громада на 2023-2027" (Будівництво  мережі відеоспостереження в громадських місцях, в т.ч. ПКД) 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</si>
  <si>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</si>
  <si>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бюджетних періодах (за спеціальним фондом ДБ)</t>
  </si>
  <si>
    <t>профінансовано  за  січень - березень</t>
  </si>
  <si>
    <t>освіта                                                  1292</t>
  </si>
  <si>
    <t>ПРОФІНАНСОВАНО у березні</t>
  </si>
  <si>
    <t>профінанс в березні</t>
  </si>
  <si>
    <t xml:space="preserve">Касові на 01.04.2024  </t>
  </si>
  <si>
    <t>станом на 01.04.2024 р.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</si>
</sst>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6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6"/>
      <color theme="10"/>
      <name val="Arial Cyr"/>
      <charset val="204"/>
    </font>
    <font>
      <sz val="20"/>
      <color indexed="8"/>
      <name val="Calibri"/>
      <family val="2"/>
      <charset val="204"/>
    </font>
    <font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4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</cellStyleXfs>
  <cellXfs count="336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49" fontId="17" fillId="6" borderId="2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left" vertical="center" wrapText="1"/>
    </xf>
    <xf numFmtId="0" fontId="31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left" vertical="center" wrapText="1"/>
    </xf>
    <xf numFmtId="166" fontId="35" fillId="0" borderId="2" xfId="1" applyNumberFormat="1" applyFont="1" applyFill="1" applyBorder="1" applyAlignment="1">
      <alignment vertical="top" wrapText="1"/>
    </xf>
    <xf numFmtId="0" fontId="32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4" fontId="32" fillId="6" borderId="2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top" wrapText="1"/>
    </xf>
    <xf numFmtId="0" fontId="22" fillId="6" borderId="2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 wrapText="1"/>
    </xf>
    <xf numFmtId="4" fontId="31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166" fontId="39" fillId="2" borderId="2" xfId="1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left" vertical="center" wrapText="1"/>
    </xf>
    <xf numFmtId="166" fontId="39" fillId="2" borderId="5" xfId="1" applyNumberFormat="1" applyFont="1" applyFill="1" applyBorder="1" applyAlignment="1">
      <alignment vertical="top" wrapText="1"/>
    </xf>
    <xf numFmtId="166" fontId="39" fillId="0" borderId="5" xfId="1" applyNumberFormat="1" applyFont="1" applyFill="1" applyBorder="1" applyAlignment="1">
      <alignment vertical="top" wrapText="1"/>
    </xf>
    <xf numFmtId="49" fontId="7" fillId="9" borderId="2" xfId="0" applyNumberFormat="1" applyFont="1" applyFill="1" applyBorder="1" applyAlignment="1">
      <alignment horizontal="center"/>
    </xf>
    <xf numFmtId="0" fontId="9" fillId="9" borderId="2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/>
    </xf>
    <xf numFmtId="49" fontId="12" fillId="10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/>
    </xf>
    <xf numFmtId="0" fontId="32" fillId="10" borderId="2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left" vertical="center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1" fillId="5" borderId="7" xfId="0" applyNumberFormat="1" applyFont="1" applyFill="1" applyBorder="1" applyAlignment="1">
      <alignment horizontal="center" vertical="center" wrapText="1"/>
    </xf>
    <xf numFmtId="166" fontId="35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0" fontId="0" fillId="6" borderId="2" xfId="0" applyFill="1" applyBorder="1"/>
    <xf numFmtId="0" fontId="39" fillId="0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wrapText="1"/>
    </xf>
    <xf numFmtId="0" fontId="39" fillId="0" borderId="5" xfId="0" applyFont="1" applyBorder="1" applyAlignment="1">
      <alignment horizontal="left" vertical="top" wrapText="1"/>
    </xf>
    <xf numFmtId="49" fontId="17" fillId="6" borderId="2" xfId="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left" vertical="top" wrapText="1"/>
    </xf>
    <xf numFmtId="4" fontId="31" fillId="0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 vertical="top" wrapText="1"/>
    </xf>
    <xf numFmtId="0" fontId="31" fillId="5" borderId="5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66" fontId="39" fillId="0" borderId="2" xfId="1" applyNumberFormat="1" applyFont="1" applyFill="1" applyBorder="1" applyAlignment="1">
      <alignment vertical="top" wrapText="1"/>
    </xf>
    <xf numFmtId="166" fontId="39" fillId="5" borderId="2" xfId="1" applyNumberFormat="1" applyFont="1" applyFill="1" applyBorder="1" applyAlignment="1">
      <alignment vertical="top" wrapText="1"/>
    </xf>
    <xf numFmtId="4" fontId="32" fillId="5" borderId="2" xfId="0" applyNumberFormat="1" applyFont="1" applyFill="1" applyBorder="1" applyAlignment="1">
      <alignment horizontal="center" vertical="center" wrapText="1"/>
    </xf>
    <xf numFmtId="4" fontId="33" fillId="5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2" fillId="10" borderId="2" xfId="0" applyNumberFormat="1" applyFont="1" applyFill="1" applyBorder="1" applyAlignment="1">
      <alignment horizontal="center" vertical="center"/>
    </xf>
    <xf numFmtId="4" fontId="32" fillId="9" borderId="2" xfId="0" applyNumberFormat="1" applyFont="1" applyFill="1" applyBorder="1" applyAlignment="1">
      <alignment horizontal="center" vertical="center"/>
    </xf>
    <xf numFmtId="4" fontId="32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2" fillId="6" borderId="2" xfId="0" applyNumberFormat="1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31" fillId="6" borderId="2" xfId="0" applyNumberFormat="1" applyFont="1" applyFill="1" applyBorder="1" applyAlignment="1">
      <alignment horizontal="center" vertical="center"/>
    </xf>
    <xf numFmtId="4" fontId="45" fillId="0" borderId="2" xfId="0" applyNumberFormat="1" applyFont="1" applyFill="1" applyBorder="1" applyAlignment="1">
      <alignment horizontal="center" vertical="center"/>
    </xf>
    <xf numFmtId="4" fontId="31" fillId="5" borderId="2" xfId="0" applyNumberFormat="1" applyFont="1" applyFill="1" applyBorder="1" applyAlignment="1">
      <alignment horizontal="center" vertical="center"/>
    </xf>
    <xf numFmtId="4" fontId="32" fillId="5" borderId="2" xfId="0" applyNumberFormat="1" applyFont="1" applyFill="1" applyBorder="1" applyAlignment="1">
      <alignment horizontal="center" vertical="center"/>
    </xf>
    <xf numFmtId="4" fontId="32" fillId="7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43" fillId="11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45" fillId="0" borderId="2" xfId="0" applyNumberFormat="1" applyFont="1" applyBorder="1" applyAlignment="1">
      <alignment horizontal="center" vertical="center"/>
    </xf>
    <xf numFmtId="4" fontId="32" fillId="8" borderId="2" xfId="0" applyNumberFormat="1" applyFont="1" applyFill="1" applyBorder="1" applyAlignment="1">
      <alignment horizontal="center" vertical="center"/>
    </xf>
    <xf numFmtId="166" fontId="39" fillId="6" borderId="2" xfId="1" applyNumberFormat="1" applyFont="1" applyFill="1" applyBorder="1" applyAlignment="1">
      <alignment vertical="top" wrapText="1"/>
    </xf>
    <xf numFmtId="166" fontId="43" fillId="6" borderId="2" xfId="1" applyNumberFormat="1" applyFont="1" applyFill="1" applyBorder="1" applyAlignment="1">
      <alignment vertical="top" wrapText="1"/>
    </xf>
    <xf numFmtId="4" fontId="39" fillId="0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left" vertical="center" wrapText="1"/>
    </xf>
    <xf numFmtId="4" fontId="33" fillId="6" borderId="2" xfId="0" applyNumberFormat="1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wrapText="1"/>
    </xf>
    <xf numFmtId="49" fontId="36" fillId="0" borderId="2" xfId="0" applyNumberFormat="1" applyFont="1" applyBorder="1" applyAlignment="1">
      <alignment horizontal="center" vertical="top" wrapText="1"/>
    </xf>
    <xf numFmtId="49" fontId="42" fillId="6" borderId="2" xfId="0" applyNumberFormat="1" applyFont="1" applyFill="1" applyBorder="1" applyAlignment="1">
      <alignment horizontal="center" vertical="top" wrapText="1"/>
    </xf>
    <xf numFmtId="0" fontId="31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23" fillId="0" borderId="0" xfId="0" applyFont="1"/>
    <xf numFmtId="0" fontId="0" fillId="3" borderId="2" xfId="0" applyFill="1" applyBorder="1" applyAlignment="1">
      <alignment horizontal="center" vertical="center"/>
    </xf>
    <xf numFmtId="0" fontId="39" fillId="0" borderId="2" xfId="0" applyFont="1" applyBorder="1" applyAlignment="1">
      <alignment wrapText="1"/>
    </xf>
    <xf numFmtId="0" fontId="47" fillId="2" borderId="2" xfId="0" applyFont="1" applyFill="1" applyBorder="1" applyAlignment="1">
      <alignment horizontal="left" vertical="center" wrapText="1"/>
    </xf>
    <xf numFmtId="0" fontId="39" fillId="6" borderId="2" xfId="0" applyFont="1" applyFill="1" applyBorder="1" applyAlignment="1">
      <alignment wrapText="1"/>
    </xf>
    <xf numFmtId="166" fontId="36" fillId="6" borderId="2" xfId="1" applyNumberFormat="1" applyFont="1" applyFill="1" applyBorder="1" applyAlignment="1">
      <alignment vertical="top" wrapText="1"/>
    </xf>
    <xf numFmtId="166" fontId="37" fillId="0" borderId="2" xfId="1" applyNumberFormat="1" applyFont="1" applyFill="1" applyBorder="1" applyAlignment="1">
      <alignment vertical="center" wrapText="1"/>
    </xf>
    <xf numFmtId="0" fontId="48" fillId="6" borderId="2" xfId="0" applyFont="1" applyFill="1" applyBorder="1" applyAlignment="1">
      <alignment wrapText="1"/>
    </xf>
    <xf numFmtId="0" fontId="46" fillId="6" borderId="2" xfId="0" applyFont="1" applyFill="1" applyBorder="1"/>
    <xf numFmtId="4" fontId="7" fillId="6" borderId="2" xfId="0" applyNumberFormat="1" applyFont="1" applyFill="1" applyBorder="1" applyAlignment="1">
      <alignment horizontal="center" vertical="center"/>
    </xf>
    <xf numFmtId="0" fontId="46" fillId="6" borderId="2" xfId="0" applyFont="1" applyFill="1" applyBorder="1" applyAlignment="1">
      <alignment wrapText="1"/>
    </xf>
    <xf numFmtId="0" fontId="46" fillId="11" borderId="2" xfId="0" applyFont="1" applyFill="1" applyBorder="1"/>
    <xf numFmtId="0" fontId="31" fillId="0" borderId="2" xfId="0" applyFont="1" applyFill="1" applyBorder="1" applyAlignment="1">
      <alignment wrapText="1"/>
    </xf>
    <xf numFmtId="0" fontId="47" fillId="0" borderId="2" xfId="0" applyFont="1" applyBorder="1" applyAlignment="1">
      <alignment horizontal="left" vertical="top" wrapText="1" indent="1"/>
    </xf>
    <xf numFmtId="0" fontId="31" fillId="0" borderId="2" xfId="0" applyFont="1" applyBorder="1" applyAlignment="1">
      <alignment horizontal="left" vertical="top" wrapText="1" indent="1"/>
    </xf>
    <xf numFmtId="0" fontId="47" fillId="6" borderId="2" xfId="0" applyFont="1" applyFill="1" applyBorder="1" applyAlignment="1">
      <alignment horizontal="left" vertical="top" wrapText="1" indent="1"/>
    </xf>
    <xf numFmtId="166" fontId="46" fillId="6" borderId="5" xfId="1" applyNumberFormat="1" applyFont="1" applyFill="1" applyBorder="1" applyAlignment="1">
      <alignment vertical="top" wrapText="1"/>
    </xf>
    <xf numFmtId="49" fontId="8" fillId="11" borderId="2" xfId="0" applyNumberFormat="1" applyFont="1" applyFill="1" applyBorder="1" applyAlignment="1">
      <alignment horizontal="center" vertical="center" wrapText="1"/>
    </xf>
    <xf numFmtId="0" fontId="36" fillId="11" borderId="2" xfId="0" applyFont="1" applyFill="1" applyBorder="1" applyAlignment="1">
      <alignment wrapText="1"/>
    </xf>
    <xf numFmtId="4" fontId="32" fillId="11" borderId="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left" vertical="center" wrapText="1"/>
    </xf>
    <xf numFmtId="0" fontId="47" fillId="6" borderId="2" xfId="0" applyFont="1" applyFill="1" applyBorder="1" applyAlignment="1">
      <alignment wrapText="1"/>
    </xf>
    <xf numFmtId="0" fontId="51" fillId="0" borderId="2" xfId="0" applyFont="1" applyBorder="1" applyAlignment="1">
      <alignment wrapText="1"/>
    </xf>
    <xf numFmtId="0" fontId="50" fillId="6" borderId="2" xfId="0" applyFont="1" applyFill="1" applyBorder="1"/>
    <xf numFmtId="0" fontId="39" fillId="0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/>
    </xf>
    <xf numFmtId="0" fontId="47" fillId="6" borderId="2" xfId="0" applyFont="1" applyFill="1" applyBorder="1" applyAlignment="1">
      <alignment horizontal="left" vertical="center" wrapText="1"/>
    </xf>
    <xf numFmtId="0" fontId="31" fillId="5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 wrapText="1"/>
    </xf>
    <xf numFmtId="166" fontId="46" fillId="6" borderId="2" xfId="1" applyNumberFormat="1" applyFont="1" applyFill="1" applyBorder="1" applyAlignment="1">
      <alignment vertical="top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3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37" fillId="0" borderId="2" xfId="0" applyFont="1" applyFill="1" applyBorder="1" applyAlignment="1">
      <alignment horizontal="left" vertical="center" wrapText="1"/>
    </xf>
    <xf numFmtId="0" fontId="54" fillId="0" borderId="2" xfId="0" applyFont="1" applyFill="1" applyBorder="1" applyAlignment="1">
      <alignment wrapText="1"/>
    </xf>
    <xf numFmtId="0" fontId="36" fillId="6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46" fillId="6" borderId="2" xfId="0" applyFont="1" applyFill="1" applyBorder="1" applyAlignment="1">
      <alignment horizontal="left" vertical="top" wrapText="1"/>
    </xf>
    <xf numFmtId="0" fontId="30" fillId="11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47" fillId="0" borderId="2" xfId="0" applyFont="1" applyFill="1" applyBorder="1" applyAlignment="1">
      <alignment wrapText="1"/>
    </xf>
    <xf numFmtId="49" fontId="8" fillId="9" borderId="2" xfId="0" applyNumberFormat="1" applyFont="1" applyFill="1" applyBorder="1" applyAlignment="1">
      <alignment horizontal="center" wrapText="1"/>
    </xf>
    <xf numFmtId="0" fontId="37" fillId="0" borderId="2" xfId="0" applyFont="1" applyBorder="1" applyAlignment="1">
      <alignment horizontal="left" vertical="top" wrapText="1"/>
    </xf>
    <xf numFmtId="0" fontId="31" fillId="0" borderId="2" xfId="0" applyFont="1" applyFill="1" applyBorder="1" applyAlignment="1">
      <alignment vertical="top" wrapText="1"/>
    </xf>
    <xf numFmtId="0" fontId="55" fillId="6" borderId="2" xfId="0" applyFont="1" applyFill="1" applyBorder="1" applyAlignment="1">
      <alignment horizontal="center" wrapText="1"/>
    </xf>
    <xf numFmtId="0" fontId="51" fillId="0" borderId="5" xfId="0" applyFont="1" applyBorder="1" applyAlignment="1">
      <alignment wrapText="1"/>
    </xf>
    <xf numFmtId="0" fontId="43" fillId="11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vertical="center" wrapText="1"/>
    </xf>
    <xf numFmtId="49" fontId="17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wrapText="1"/>
    </xf>
    <xf numFmtId="0" fontId="56" fillId="8" borderId="2" xfId="0" applyFont="1" applyFill="1" applyBorder="1" applyAlignment="1">
      <alignment horizontal="left" wrapText="1"/>
    </xf>
    <xf numFmtId="0" fontId="56" fillId="10" borderId="2" xfId="0" applyFont="1" applyFill="1" applyBorder="1" applyAlignment="1">
      <alignment horizontal="left" wrapText="1"/>
    </xf>
    <xf numFmtId="2" fontId="8" fillId="2" borderId="2" xfId="0" applyNumberFormat="1" applyFont="1" applyFill="1" applyBorder="1"/>
    <xf numFmtId="4" fontId="32" fillId="8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/>
    </xf>
    <xf numFmtId="4" fontId="31" fillId="2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 wrapText="1"/>
    </xf>
    <xf numFmtId="49" fontId="24" fillId="6" borderId="2" xfId="0" applyNumberFormat="1" applyFont="1" applyFill="1" applyBorder="1" applyAlignment="1">
      <alignment horizontal="center"/>
    </xf>
    <xf numFmtId="4" fontId="51" fillId="0" borderId="2" xfId="0" applyNumberFormat="1" applyFont="1" applyFill="1" applyBorder="1" applyAlignment="1">
      <alignment horizontal="center" vertical="center"/>
    </xf>
    <xf numFmtId="4" fontId="43" fillId="6" borderId="2" xfId="0" applyNumberFormat="1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 vertical="center" wrapText="1"/>
    </xf>
    <xf numFmtId="0" fontId="51" fillId="0" borderId="2" xfId="0" applyFont="1" applyFill="1" applyBorder="1" applyAlignment="1">
      <alignment vertical="center" wrapText="1"/>
    </xf>
    <xf numFmtId="0" fontId="58" fillId="6" borderId="2" xfId="0" applyFont="1" applyFill="1" applyBorder="1" applyAlignment="1">
      <alignment wrapText="1"/>
    </xf>
    <xf numFmtId="2" fontId="0" fillId="5" borderId="2" xfId="0" applyNumberFormat="1" applyFill="1" applyBorder="1"/>
    <xf numFmtId="0" fontId="0" fillId="5" borderId="2" xfId="0" applyFill="1" applyBorder="1"/>
    <xf numFmtId="0" fontId="0" fillId="5" borderId="0" xfId="0" applyFill="1"/>
    <xf numFmtId="0" fontId="0" fillId="6" borderId="2" xfId="0" applyFill="1" applyBorder="1" applyAlignment="1">
      <alignment wrapText="1"/>
    </xf>
    <xf numFmtId="49" fontId="26" fillId="5" borderId="2" xfId="0" applyNumberFormat="1" applyFont="1" applyFill="1" applyBorder="1" applyAlignment="1">
      <alignment horizontal="center"/>
    </xf>
    <xf numFmtId="0" fontId="57" fillId="6" borderId="2" xfId="0" applyFont="1" applyFill="1" applyBorder="1"/>
    <xf numFmtId="49" fontId="32" fillId="9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42" fillId="6" borderId="2" xfId="0" applyNumberFormat="1" applyFont="1" applyFill="1" applyBorder="1" applyAlignment="1">
      <alignment horizontal="center" vertical="center" wrapText="1"/>
    </xf>
    <xf numFmtId="49" fontId="37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44" fillId="5" borderId="2" xfId="0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3" fillId="0" borderId="0" xfId="0" applyNumberFormat="1" applyFont="1" applyFill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/>
    </xf>
    <xf numFmtId="4" fontId="29" fillId="6" borderId="2" xfId="0" applyNumberFormat="1" applyFont="1" applyFill="1" applyBorder="1" applyAlignment="1">
      <alignment horizontal="center" vertical="center"/>
    </xf>
    <xf numFmtId="4" fontId="20" fillId="6" borderId="2" xfId="0" applyNumberFormat="1" applyFont="1" applyFill="1" applyBorder="1" applyAlignment="1">
      <alignment horizontal="center" vertical="center"/>
    </xf>
    <xf numFmtId="4" fontId="0" fillId="6" borderId="2" xfId="0" applyNumberForma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45" fillId="5" borderId="2" xfId="0" applyNumberFormat="1" applyFont="1" applyFill="1" applyBorder="1" applyAlignment="1">
      <alignment horizontal="center" vertical="center"/>
    </xf>
    <xf numFmtId="49" fontId="7" fillId="11" borderId="2" xfId="0" applyNumberFormat="1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4" fontId="32" fillId="11" borderId="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1" fillId="0" borderId="2" xfId="0" applyNumberFormat="1" applyFont="1" applyFill="1" applyBorder="1" applyAlignment="1">
      <alignment wrapText="1"/>
    </xf>
    <xf numFmtId="0" fontId="52" fillId="6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1" fillId="0" borderId="3" xfId="0" applyFont="1" applyFill="1" applyBorder="1" applyAlignment="1">
      <alignment horizontal="left" wrapText="1"/>
    </xf>
    <xf numFmtId="0" fontId="36" fillId="6" borderId="2" xfId="0" applyFont="1" applyFill="1" applyBorder="1" applyAlignment="1">
      <alignment horizontal="center" wrapText="1"/>
    </xf>
    <xf numFmtId="0" fontId="48" fillId="6" borderId="2" xfId="0" applyFont="1" applyFill="1" applyBorder="1" applyAlignment="1">
      <alignment horizontal="center" vertical="center" wrapText="1"/>
    </xf>
    <xf numFmtId="0" fontId="51" fillId="0" borderId="2" xfId="0" applyNumberFormat="1" applyFont="1" applyBorder="1" applyAlignment="1">
      <alignment wrapText="1"/>
    </xf>
    <xf numFmtId="0" fontId="52" fillId="6" borderId="2" xfId="0" applyFont="1" applyFill="1" applyBorder="1"/>
    <xf numFmtId="0" fontId="51" fillId="0" borderId="2" xfId="0" applyFont="1" applyBorder="1"/>
    <xf numFmtId="49" fontId="6" fillId="3" borderId="2" xfId="0" applyNumberFormat="1" applyFont="1" applyFill="1" applyBorder="1" applyAlignment="1">
      <alignment horizontal="center" wrapText="1"/>
    </xf>
    <xf numFmtId="167" fontId="31" fillId="0" borderId="2" xfId="0" applyNumberFormat="1" applyFont="1" applyBorder="1" applyAlignment="1">
      <alignment vertical="center"/>
    </xf>
    <xf numFmtId="2" fontId="3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5" borderId="2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right"/>
    </xf>
    <xf numFmtId="0" fontId="12" fillId="9" borderId="2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13" fillId="6" borderId="2" xfId="0" applyFont="1" applyFill="1" applyBorder="1" applyAlignment="1">
      <alignment horizontal="right"/>
    </xf>
    <xf numFmtId="0" fontId="12" fillId="11" borderId="2" xfId="0" applyFont="1" applyFill="1" applyBorder="1" applyAlignment="1">
      <alignment horizontal="right"/>
    </xf>
    <xf numFmtId="0" fontId="12" fillId="10" borderId="2" xfId="0" applyFont="1" applyFill="1" applyBorder="1" applyAlignment="1">
      <alignment horizontal="right"/>
    </xf>
    <xf numFmtId="0" fontId="12" fillId="8" borderId="2" xfId="0" applyFont="1" applyFill="1" applyBorder="1" applyAlignment="1">
      <alignment horizontal="right"/>
    </xf>
    <xf numFmtId="0" fontId="61" fillId="0" borderId="2" xfId="0" applyFont="1" applyBorder="1" applyAlignment="1">
      <alignment horizontal="right"/>
    </xf>
    <xf numFmtId="0" fontId="61" fillId="0" borderId="2" xfId="2" applyFont="1" applyBorder="1" applyAlignment="1" applyProtection="1">
      <alignment horizontal="right"/>
    </xf>
    <xf numFmtId="0" fontId="61" fillId="6" borderId="2" xfId="0" applyFont="1" applyFill="1" applyBorder="1" applyAlignment="1">
      <alignment horizontal="right"/>
    </xf>
    <xf numFmtId="0" fontId="61" fillId="2" borderId="2" xfId="0" applyFont="1" applyFill="1" applyBorder="1" applyAlignment="1">
      <alignment horizontal="right"/>
    </xf>
    <xf numFmtId="0" fontId="61" fillId="5" borderId="2" xfId="0" applyFont="1" applyFill="1" applyBorder="1" applyAlignment="1">
      <alignment horizontal="right"/>
    </xf>
    <xf numFmtId="0" fontId="61" fillId="10" borderId="2" xfId="0" applyFont="1" applyFill="1" applyBorder="1" applyAlignment="1">
      <alignment horizontal="right"/>
    </xf>
    <xf numFmtId="0" fontId="61" fillId="9" borderId="2" xfId="0" applyFont="1" applyFill="1" applyBorder="1" applyAlignment="1">
      <alignment horizontal="right"/>
    </xf>
    <xf numFmtId="0" fontId="41" fillId="0" borderId="3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Гиперссылка" xfId="2" builtinId="8"/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76"/>
  <sheetViews>
    <sheetView tabSelected="1" view="pageBreakPreview" topLeftCell="C164" zoomScale="60" zoomScaleNormal="60" workbookViewId="0">
      <selection activeCell="E170" sqref="E170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9.28515625" hidden="1" customWidth="1"/>
    <col min="8" max="8" width="24.85546875" hidden="1" customWidth="1"/>
    <col min="9" max="9" width="25.7109375" hidden="1" customWidth="1"/>
    <col min="10" max="10" width="21" hidden="1" customWidth="1"/>
    <col min="11" max="11" width="21.140625" hidden="1" customWidth="1"/>
    <col min="12" max="12" width="19.28515625" hidden="1" customWidth="1"/>
    <col min="13" max="13" width="17.5703125" hidden="1" customWidth="1"/>
    <col min="14" max="14" width="21.28515625" hidden="1" customWidth="1"/>
    <col min="15" max="15" width="13.42578125" hidden="1" customWidth="1"/>
    <col min="16" max="16" width="11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207"/>
    </row>
    <row r="3" spans="1:36" ht="6.75" hidden="1" customHeight="1">
      <c r="C3" t="s">
        <v>2</v>
      </c>
      <c r="D3" s="2"/>
      <c r="E3" s="207"/>
      <c r="F3" s="7"/>
      <c r="G3" s="7"/>
    </row>
    <row r="4" spans="1:36" ht="20.25">
      <c r="B4" s="175"/>
      <c r="C4" s="175"/>
      <c r="D4" s="175"/>
      <c r="E4" s="175"/>
      <c r="F4" s="175"/>
      <c r="G4" s="176"/>
      <c r="H4" s="176"/>
      <c r="I4" s="175"/>
    </row>
    <row r="5" spans="1:36" ht="42.75" customHeight="1">
      <c r="B5" s="320" t="s">
        <v>69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36" ht="30.75" customHeight="1">
      <c r="B6" s="321" t="s">
        <v>70</v>
      </c>
      <c r="C6" s="321"/>
      <c r="D6" s="321"/>
      <c r="E6" s="321"/>
      <c r="F6" s="321"/>
      <c r="G6" s="321"/>
      <c r="H6" s="321"/>
      <c r="I6" s="321"/>
      <c r="J6" s="321"/>
      <c r="K6" s="321"/>
      <c r="L6" s="321"/>
      <c r="P6" s="324"/>
      <c r="Q6" s="324"/>
      <c r="R6" s="324"/>
      <c r="S6" s="324"/>
      <c r="T6" s="324"/>
      <c r="U6" s="317" t="s">
        <v>112</v>
      </c>
      <c r="V6" s="317"/>
      <c r="W6" s="317"/>
      <c r="X6" s="317"/>
      <c r="Y6" s="317"/>
    </row>
    <row r="7" spans="1:36" ht="39.75" customHeight="1">
      <c r="A7" s="66"/>
      <c r="B7" s="320" t="s">
        <v>76</v>
      </c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66"/>
      <c r="N7" s="66"/>
      <c r="O7" s="66"/>
      <c r="P7" s="66"/>
      <c r="Q7" s="66"/>
      <c r="R7" s="66"/>
      <c r="S7" s="66"/>
      <c r="T7" s="66" t="s">
        <v>4</v>
      </c>
      <c r="U7" s="66"/>
      <c r="V7" s="66"/>
    </row>
    <row r="8" spans="1:36" ht="51.75" customHeight="1">
      <c r="A8" s="322" t="s">
        <v>3</v>
      </c>
      <c r="B8" s="208" t="s">
        <v>2</v>
      </c>
      <c r="C8" s="209" t="s">
        <v>54</v>
      </c>
      <c r="D8" s="325" t="s">
        <v>52</v>
      </c>
      <c r="E8" s="326" t="s">
        <v>77</v>
      </c>
      <c r="F8" s="329" t="s">
        <v>55</v>
      </c>
      <c r="G8" s="334" t="s">
        <v>107</v>
      </c>
      <c r="H8" s="177"/>
      <c r="I8" s="331" t="s">
        <v>109</v>
      </c>
      <c r="J8" s="332"/>
      <c r="K8" s="332"/>
      <c r="L8" s="332"/>
      <c r="M8" s="332"/>
      <c r="N8" s="332"/>
      <c r="O8" s="332"/>
      <c r="P8" s="332"/>
      <c r="Q8" s="332"/>
      <c r="R8" s="332"/>
      <c r="S8" s="333"/>
      <c r="T8" s="327" t="s">
        <v>110</v>
      </c>
      <c r="U8" s="315" t="s">
        <v>111</v>
      </c>
      <c r="V8" s="313" t="s">
        <v>5</v>
      </c>
      <c r="W8" s="318" t="s">
        <v>24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87" customHeight="1">
      <c r="A9" s="323"/>
      <c r="B9" s="38"/>
      <c r="C9" s="210" t="s">
        <v>53</v>
      </c>
      <c r="D9" s="325"/>
      <c r="E9" s="326"/>
      <c r="F9" s="330"/>
      <c r="G9" s="335"/>
      <c r="H9" s="141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328"/>
      <c r="U9" s="316"/>
      <c r="V9" s="314"/>
      <c r="W9" s="319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60.75" customHeight="1">
      <c r="A10" s="306">
        <v>1</v>
      </c>
      <c r="B10" s="277" t="s">
        <v>15</v>
      </c>
      <c r="C10" s="279" t="s">
        <v>56</v>
      </c>
      <c r="D10" s="278"/>
      <c r="E10" s="280">
        <f>E11</f>
        <v>8730910.7300000004</v>
      </c>
      <c r="F10" s="280">
        <f t="shared" ref="F10:V11" si="0">F11</f>
        <v>0</v>
      </c>
      <c r="G10" s="280">
        <f t="shared" si="0"/>
        <v>0</v>
      </c>
      <c r="H10" s="280">
        <f t="shared" si="0"/>
        <v>0</v>
      </c>
      <c r="I10" s="280">
        <f t="shared" si="0"/>
        <v>0</v>
      </c>
      <c r="J10" s="280">
        <f t="shared" si="0"/>
        <v>0</v>
      </c>
      <c r="K10" s="280">
        <f t="shared" si="0"/>
        <v>0</v>
      </c>
      <c r="L10" s="280">
        <f t="shared" si="0"/>
        <v>0</v>
      </c>
      <c r="M10" s="280">
        <f t="shared" si="0"/>
        <v>0</v>
      </c>
      <c r="N10" s="280">
        <f t="shared" si="0"/>
        <v>0</v>
      </c>
      <c r="O10" s="280">
        <f t="shared" si="0"/>
        <v>0</v>
      </c>
      <c r="P10" s="280">
        <f t="shared" si="0"/>
        <v>0</v>
      </c>
      <c r="Q10" s="280">
        <f t="shared" si="0"/>
        <v>0</v>
      </c>
      <c r="R10" s="280">
        <f t="shared" si="0"/>
        <v>0</v>
      </c>
      <c r="S10" s="280">
        <f t="shared" si="0"/>
        <v>0</v>
      </c>
      <c r="T10" s="280">
        <f t="shared" si="0"/>
        <v>0</v>
      </c>
      <c r="U10" s="280">
        <f t="shared" si="0"/>
        <v>0</v>
      </c>
      <c r="V10" s="280">
        <f t="shared" si="0"/>
        <v>8730910.7300000004</v>
      </c>
      <c r="W10" s="139">
        <f t="shared" ref="W10:W62" si="1">U10*100/E10</f>
        <v>0</v>
      </c>
      <c r="X10" s="16"/>
      <c r="Y10" s="16"/>
      <c r="Z10" s="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57.75" customHeight="1">
      <c r="A11" s="307">
        <v>2</v>
      </c>
      <c r="B11" s="73" t="s">
        <v>37</v>
      </c>
      <c r="C11" s="281" t="s">
        <v>36</v>
      </c>
      <c r="D11" s="199"/>
      <c r="E11" s="95">
        <f>E12</f>
        <v>8730910.7300000004</v>
      </c>
      <c r="F11" s="95">
        <f t="shared" si="0"/>
        <v>0</v>
      </c>
      <c r="G11" s="95">
        <f t="shared" si="0"/>
        <v>0</v>
      </c>
      <c r="H11" s="95">
        <f t="shared" si="0"/>
        <v>0</v>
      </c>
      <c r="I11" s="95">
        <f t="shared" si="0"/>
        <v>0</v>
      </c>
      <c r="J11" s="95">
        <f t="shared" si="0"/>
        <v>0</v>
      </c>
      <c r="K11" s="95">
        <f t="shared" si="0"/>
        <v>0</v>
      </c>
      <c r="L11" s="95">
        <f t="shared" si="0"/>
        <v>0</v>
      </c>
      <c r="M11" s="95">
        <f t="shared" si="0"/>
        <v>0</v>
      </c>
      <c r="N11" s="95">
        <f t="shared" si="0"/>
        <v>0</v>
      </c>
      <c r="O11" s="95">
        <f t="shared" si="0"/>
        <v>0</v>
      </c>
      <c r="P11" s="95">
        <f t="shared" si="0"/>
        <v>0</v>
      </c>
      <c r="Q11" s="95">
        <f t="shared" si="0"/>
        <v>0</v>
      </c>
      <c r="R11" s="95">
        <f t="shared" si="0"/>
        <v>0</v>
      </c>
      <c r="S11" s="95">
        <f t="shared" si="0"/>
        <v>0</v>
      </c>
      <c r="T11" s="95">
        <f t="shared" si="0"/>
        <v>0</v>
      </c>
      <c r="U11" s="95">
        <f t="shared" si="0"/>
        <v>0</v>
      </c>
      <c r="V11" s="95">
        <f t="shared" si="0"/>
        <v>8730910.7300000004</v>
      </c>
      <c r="W11" s="139">
        <f t="shared" si="1"/>
        <v>0</v>
      </c>
      <c r="X11" s="40"/>
      <c r="Y11" s="40"/>
      <c r="Z11" s="40"/>
      <c r="AA11" s="40"/>
      <c r="AB11" s="40"/>
      <c r="AC11" s="40"/>
      <c r="AD11" s="40"/>
      <c r="AE11" s="16"/>
      <c r="AF11" s="16"/>
      <c r="AG11" s="16"/>
      <c r="AH11" s="16"/>
      <c r="AI11" s="16"/>
      <c r="AJ11" s="16"/>
    </row>
    <row r="12" spans="1:36" ht="161.25" customHeight="1">
      <c r="A12" s="307">
        <v>3</v>
      </c>
      <c r="B12" s="72" t="s">
        <v>12</v>
      </c>
      <c r="C12" s="282" t="s">
        <v>31</v>
      </c>
      <c r="D12" s="242" t="s">
        <v>94</v>
      </c>
      <c r="E12" s="130">
        <v>8730910.7300000004</v>
      </c>
      <c r="F12" s="138">
        <f>G12+T12</f>
        <v>0</v>
      </c>
      <c r="G12" s="140"/>
      <c r="H12" s="143"/>
      <c r="I12" s="259"/>
      <c r="J12" s="138"/>
      <c r="K12" s="138"/>
      <c r="L12" s="138"/>
      <c r="M12" s="138"/>
      <c r="N12" s="138"/>
      <c r="O12" s="138"/>
      <c r="P12" s="138"/>
      <c r="Q12" s="138"/>
      <c r="R12" s="140"/>
      <c r="S12" s="140"/>
      <c r="T12" s="140">
        <f>H12+I12+J12+K12+L12</f>
        <v>0</v>
      </c>
      <c r="U12" s="138">
        <v>0</v>
      </c>
      <c r="V12" s="143">
        <f>E12-F12</f>
        <v>8730910.7300000004</v>
      </c>
      <c r="W12" s="139">
        <f t="shared" si="1"/>
        <v>0</v>
      </c>
      <c r="X12" s="40"/>
      <c r="Y12" s="40"/>
      <c r="Z12" s="40"/>
      <c r="AA12" s="40"/>
      <c r="AB12" s="40"/>
      <c r="AC12" s="40"/>
      <c r="AD12" s="40"/>
      <c r="AE12" s="16"/>
      <c r="AF12" s="16"/>
      <c r="AG12" s="16"/>
      <c r="AH12" s="16"/>
      <c r="AI12" s="16"/>
      <c r="AJ12" s="16"/>
    </row>
    <row r="13" spans="1:36" ht="112.5" customHeight="1">
      <c r="A13" s="308">
        <v>4</v>
      </c>
      <c r="B13" s="292" t="s">
        <v>105</v>
      </c>
      <c r="C13" s="98"/>
      <c r="D13" s="65"/>
      <c r="E13" s="95">
        <f>E14</f>
        <v>1776594</v>
      </c>
      <c r="F13" s="95">
        <f t="shared" ref="F13:V13" si="2">F14</f>
        <v>1776594</v>
      </c>
      <c r="G13" s="95">
        <f t="shared" si="2"/>
        <v>1776594</v>
      </c>
      <c r="H13" s="95">
        <f t="shared" si="2"/>
        <v>0</v>
      </c>
      <c r="I13" s="95">
        <f t="shared" si="2"/>
        <v>0</v>
      </c>
      <c r="J13" s="95">
        <f t="shared" si="2"/>
        <v>0</v>
      </c>
      <c r="K13" s="95">
        <f t="shared" si="2"/>
        <v>0</v>
      </c>
      <c r="L13" s="95">
        <f t="shared" si="2"/>
        <v>0</v>
      </c>
      <c r="M13" s="95">
        <f t="shared" si="2"/>
        <v>0</v>
      </c>
      <c r="N13" s="95">
        <f t="shared" si="2"/>
        <v>0</v>
      </c>
      <c r="O13" s="95">
        <f t="shared" si="2"/>
        <v>0</v>
      </c>
      <c r="P13" s="95">
        <f t="shared" si="2"/>
        <v>0</v>
      </c>
      <c r="Q13" s="95">
        <f t="shared" si="2"/>
        <v>0</v>
      </c>
      <c r="R13" s="95">
        <f t="shared" si="2"/>
        <v>0</v>
      </c>
      <c r="S13" s="95">
        <f t="shared" si="2"/>
        <v>0</v>
      </c>
      <c r="T13" s="95">
        <f t="shared" si="2"/>
        <v>0</v>
      </c>
      <c r="U13" s="95">
        <f t="shared" si="2"/>
        <v>0</v>
      </c>
      <c r="V13" s="95">
        <f t="shared" si="2"/>
        <v>0</v>
      </c>
      <c r="W13" s="139">
        <f t="shared" si="1"/>
        <v>0</v>
      </c>
      <c r="X13" s="40"/>
      <c r="Y13" s="40"/>
      <c r="Z13" s="40"/>
      <c r="AA13" s="40"/>
      <c r="AB13" s="40"/>
      <c r="AC13" s="40"/>
      <c r="AD13" s="40"/>
      <c r="AE13" s="16"/>
      <c r="AF13" s="16"/>
      <c r="AG13" s="16"/>
      <c r="AH13" s="16"/>
      <c r="AI13" s="16"/>
      <c r="AJ13" s="16"/>
    </row>
    <row r="14" spans="1:36" ht="112.5" customHeight="1">
      <c r="A14" s="309">
        <v>5</v>
      </c>
      <c r="B14" s="20">
        <v>3110</v>
      </c>
      <c r="C14" s="101" t="s">
        <v>32</v>
      </c>
      <c r="D14" s="83" t="s">
        <v>106</v>
      </c>
      <c r="E14" s="130">
        <v>1776594</v>
      </c>
      <c r="F14" s="138">
        <f>G14+T14</f>
        <v>1776594</v>
      </c>
      <c r="G14" s="140">
        <v>1776594</v>
      </c>
      <c r="H14" s="143"/>
      <c r="I14" s="259"/>
      <c r="J14" s="138"/>
      <c r="K14" s="138"/>
      <c r="L14" s="138"/>
      <c r="M14" s="138"/>
      <c r="N14" s="138"/>
      <c r="O14" s="138"/>
      <c r="P14" s="138"/>
      <c r="Q14" s="138"/>
      <c r="R14" s="140"/>
      <c r="S14" s="140"/>
      <c r="T14" s="140">
        <f>H14+I14+J14</f>
        <v>0</v>
      </c>
      <c r="U14" s="138">
        <v>0</v>
      </c>
      <c r="V14" s="143">
        <f>E14-F14</f>
        <v>0</v>
      </c>
      <c r="W14" s="139">
        <f t="shared" si="1"/>
        <v>0</v>
      </c>
      <c r="X14" s="40"/>
      <c r="Y14" s="40"/>
      <c r="Z14" s="40"/>
      <c r="AA14" s="40"/>
      <c r="AB14" s="40"/>
      <c r="AC14" s="40"/>
      <c r="AD14" s="40"/>
      <c r="AE14" s="16"/>
      <c r="AF14" s="16"/>
      <c r="AG14" s="16"/>
      <c r="AH14" s="16"/>
      <c r="AI14" s="16"/>
      <c r="AJ14" s="16"/>
    </row>
    <row r="15" spans="1:36" ht="0.75" customHeight="1">
      <c r="A15" s="308">
        <v>6</v>
      </c>
      <c r="B15" s="73"/>
      <c r="C15" s="77"/>
      <c r="D15" s="129"/>
      <c r="E15" s="95">
        <f>E16</f>
        <v>0</v>
      </c>
      <c r="F15" s="95">
        <f t="shared" ref="F15:V15" si="3">F16</f>
        <v>0</v>
      </c>
      <c r="G15" s="95">
        <f t="shared" si="3"/>
        <v>0</v>
      </c>
      <c r="H15" s="95">
        <f t="shared" si="3"/>
        <v>0</v>
      </c>
      <c r="I15" s="95">
        <f t="shared" si="3"/>
        <v>0</v>
      </c>
      <c r="J15" s="95">
        <f t="shared" si="3"/>
        <v>0</v>
      </c>
      <c r="K15" s="95">
        <f t="shared" si="3"/>
        <v>0</v>
      </c>
      <c r="L15" s="95">
        <f t="shared" si="3"/>
        <v>0</v>
      </c>
      <c r="M15" s="95">
        <f t="shared" si="3"/>
        <v>0</v>
      </c>
      <c r="N15" s="95">
        <f t="shared" si="3"/>
        <v>0</v>
      </c>
      <c r="O15" s="95">
        <f t="shared" si="3"/>
        <v>0</v>
      </c>
      <c r="P15" s="95">
        <f t="shared" si="3"/>
        <v>0</v>
      </c>
      <c r="Q15" s="95">
        <f t="shared" si="3"/>
        <v>0</v>
      </c>
      <c r="R15" s="95">
        <f t="shared" si="3"/>
        <v>0</v>
      </c>
      <c r="S15" s="95">
        <f t="shared" si="3"/>
        <v>0</v>
      </c>
      <c r="T15" s="95">
        <f t="shared" si="3"/>
        <v>0</v>
      </c>
      <c r="U15" s="95">
        <f t="shared" si="3"/>
        <v>0</v>
      </c>
      <c r="V15" s="95">
        <f t="shared" si="3"/>
        <v>0</v>
      </c>
      <c r="W15" s="139" t="e">
        <f t="shared" si="1"/>
        <v>#DIV/0!</v>
      </c>
      <c r="X15" s="40"/>
      <c r="Y15" s="40"/>
      <c r="Z15" s="40"/>
      <c r="AA15" s="40"/>
      <c r="AB15" s="40"/>
      <c r="AC15" s="40"/>
      <c r="AD15" s="40"/>
      <c r="AE15" s="16"/>
      <c r="AF15" s="16"/>
      <c r="AG15" s="16"/>
      <c r="AH15" s="16"/>
      <c r="AI15" s="16"/>
      <c r="AJ15" s="16"/>
    </row>
    <row r="16" spans="1:36" ht="87.75" hidden="1" customHeight="1">
      <c r="A16" s="309"/>
      <c r="B16" s="72"/>
      <c r="C16" s="132"/>
      <c r="D16" s="104"/>
      <c r="E16" s="130"/>
      <c r="F16" s="138">
        <f>G16+T16</f>
        <v>0</v>
      </c>
      <c r="G16" s="140"/>
      <c r="H16" s="143"/>
      <c r="I16" s="138"/>
      <c r="J16" s="138"/>
      <c r="K16" s="138"/>
      <c r="L16" s="138"/>
      <c r="M16" s="138"/>
      <c r="N16" s="138"/>
      <c r="O16" s="138"/>
      <c r="P16" s="138"/>
      <c r="Q16" s="138"/>
      <c r="R16" s="140"/>
      <c r="S16" s="140"/>
      <c r="T16" s="140">
        <f>H16+I16+J16+K16+L16</f>
        <v>0</v>
      </c>
      <c r="U16" s="143"/>
      <c r="V16" s="143">
        <f>E16-F16</f>
        <v>0</v>
      </c>
      <c r="W16" s="139" t="e">
        <f t="shared" si="1"/>
        <v>#DIV/0!</v>
      </c>
      <c r="X16" s="40"/>
      <c r="Y16" s="40"/>
      <c r="Z16" s="40"/>
      <c r="AA16" s="40"/>
      <c r="AB16" s="40"/>
      <c r="AC16" s="40"/>
      <c r="AD16" s="40"/>
      <c r="AE16" s="16"/>
      <c r="AF16" s="16"/>
      <c r="AG16" s="16"/>
      <c r="AH16" s="16"/>
      <c r="AI16" s="16"/>
      <c r="AJ16" s="16"/>
    </row>
    <row r="17" spans="1:36" ht="48.75" hidden="1" customHeight="1">
      <c r="A17" s="308"/>
      <c r="B17" s="73" t="s">
        <v>26</v>
      </c>
      <c r="C17" s="97" t="s">
        <v>27</v>
      </c>
      <c r="D17" s="99" t="s">
        <v>27</v>
      </c>
      <c r="E17" s="95">
        <f>E21+E18+E19+E22+E23+E24+E25+E20+E26</f>
        <v>0</v>
      </c>
      <c r="F17" s="95">
        <f t="shared" ref="F17:V17" si="4">F21+F18+F19+F22+F23+F24+F25+F20+F26</f>
        <v>0</v>
      </c>
      <c r="G17" s="95">
        <f t="shared" si="4"/>
        <v>0</v>
      </c>
      <c r="H17" s="95">
        <f t="shared" si="4"/>
        <v>0</v>
      </c>
      <c r="I17" s="95">
        <f t="shared" si="4"/>
        <v>0</v>
      </c>
      <c r="J17" s="95">
        <f t="shared" si="4"/>
        <v>0</v>
      </c>
      <c r="K17" s="95">
        <f t="shared" si="4"/>
        <v>0</v>
      </c>
      <c r="L17" s="95">
        <f t="shared" si="4"/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0</v>
      </c>
      <c r="R17" s="95">
        <f t="shared" si="4"/>
        <v>0</v>
      </c>
      <c r="S17" s="95">
        <f t="shared" si="4"/>
        <v>0</v>
      </c>
      <c r="T17" s="95">
        <f t="shared" si="4"/>
        <v>0</v>
      </c>
      <c r="U17" s="95">
        <f t="shared" si="4"/>
        <v>0</v>
      </c>
      <c r="V17" s="95">
        <f t="shared" si="4"/>
        <v>0</v>
      </c>
      <c r="W17" s="139" t="e">
        <f t="shared" si="1"/>
        <v>#DIV/0!</v>
      </c>
      <c r="X17" s="40"/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69" hidden="1" customHeight="1">
      <c r="A18" s="310"/>
      <c r="B18" s="120" t="s">
        <v>34</v>
      </c>
      <c r="C18" s="118" t="s">
        <v>35</v>
      </c>
      <c r="D18" s="105"/>
      <c r="E18" s="119"/>
      <c r="F18" s="138">
        <f t="shared" ref="F18:F24" si="5">G18+T18</f>
        <v>0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19">
        <f t="shared" ref="T18:T26" si="6">H18+I18+J18+K18+L18+M18+N18+O18+P18+Q18</f>
        <v>0</v>
      </c>
      <c r="U18" s="119"/>
      <c r="V18" s="119">
        <f t="shared" ref="V18:V26" si="7">E18-F18</f>
        <v>0</v>
      </c>
      <c r="W18" s="139" t="e">
        <f t="shared" si="1"/>
        <v>#DIV/0!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65.25" hidden="1" customHeight="1">
      <c r="A19" s="310"/>
      <c r="B19" s="120" t="s">
        <v>34</v>
      </c>
      <c r="C19" s="118" t="s">
        <v>35</v>
      </c>
      <c r="D19" s="105"/>
      <c r="E19" s="119"/>
      <c r="F19" s="138">
        <f t="shared" si="5"/>
        <v>0</v>
      </c>
      <c r="G19" s="119"/>
      <c r="H19" s="119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19">
        <f t="shared" si="6"/>
        <v>0</v>
      </c>
      <c r="U19" s="119"/>
      <c r="V19" s="119">
        <f t="shared" si="7"/>
        <v>0</v>
      </c>
      <c r="W19" s="139" t="e">
        <f t="shared" si="1"/>
        <v>#DIV/0!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77.25" hidden="1" customHeight="1">
      <c r="A20" s="310"/>
      <c r="B20" s="120" t="s">
        <v>34</v>
      </c>
      <c r="C20" s="118" t="s">
        <v>35</v>
      </c>
      <c r="D20" s="107"/>
      <c r="E20" s="119"/>
      <c r="F20" s="138">
        <f t="shared" si="5"/>
        <v>0</v>
      </c>
      <c r="G20" s="119"/>
      <c r="H20" s="119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19"/>
      <c r="U20" s="119"/>
      <c r="V20" s="119">
        <f t="shared" si="7"/>
        <v>0</v>
      </c>
      <c r="W20" s="139" t="e">
        <f t="shared" si="1"/>
        <v>#DIV/0!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57.75" hidden="1" customHeight="1">
      <c r="A21" s="310"/>
      <c r="B21" s="72" t="s">
        <v>14</v>
      </c>
      <c r="C21" s="96" t="s">
        <v>28</v>
      </c>
      <c r="D21" s="105"/>
      <c r="E21" s="100"/>
      <c r="F21" s="138">
        <f t="shared" si="5"/>
        <v>0</v>
      </c>
      <c r="G21" s="119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19">
        <f t="shared" si="6"/>
        <v>0</v>
      </c>
      <c r="U21" s="119"/>
      <c r="V21" s="119">
        <f t="shared" si="7"/>
        <v>0</v>
      </c>
      <c r="W21" s="139" t="e">
        <f t="shared" si="1"/>
        <v>#DIV/0!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60" hidden="1" customHeight="1">
      <c r="A22" s="310"/>
      <c r="B22" s="120" t="s">
        <v>14</v>
      </c>
      <c r="C22" s="96" t="s">
        <v>28</v>
      </c>
      <c r="D22" s="105"/>
      <c r="E22" s="119"/>
      <c r="F22" s="138">
        <f t="shared" si="5"/>
        <v>0</v>
      </c>
      <c r="G22" s="119"/>
      <c r="H22" s="119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19">
        <f t="shared" si="6"/>
        <v>0</v>
      </c>
      <c r="U22" s="119"/>
      <c r="V22" s="119">
        <f t="shared" si="7"/>
        <v>0</v>
      </c>
      <c r="W22" s="139" t="e">
        <f t="shared" si="1"/>
        <v>#DIV/0!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206.25" hidden="1" customHeight="1">
      <c r="A23" s="310"/>
      <c r="B23" s="120" t="s">
        <v>14</v>
      </c>
      <c r="C23" s="96" t="s">
        <v>28</v>
      </c>
      <c r="D23" s="105"/>
      <c r="E23" s="119"/>
      <c r="F23" s="138">
        <f t="shared" si="5"/>
        <v>0</v>
      </c>
      <c r="G23" s="119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19">
        <f t="shared" si="6"/>
        <v>0</v>
      </c>
      <c r="U23" s="119"/>
      <c r="V23" s="119">
        <f t="shared" si="7"/>
        <v>0</v>
      </c>
      <c r="W23" s="139" t="e">
        <f t="shared" si="1"/>
        <v>#DIV/0!</v>
      </c>
      <c r="X23" s="40"/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85.5" hidden="1" customHeight="1">
      <c r="A24" s="310"/>
      <c r="B24" s="120" t="s">
        <v>14</v>
      </c>
      <c r="C24" s="96" t="s">
        <v>28</v>
      </c>
      <c r="D24" s="105"/>
      <c r="E24" s="119"/>
      <c r="F24" s="138">
        <f t="shared" si="5"/>
        <v>0</v>
      </c>
      <c r="G24" s="119"/>
      <c r="H24" s="119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19">
        <f t="shared" si="6"/>
        <v>0</v>
      </c>
      <c r="U24" s="119"/>
      <c r="V24" s="119">
        <f t="shared" si="7"/>
        <v>0</v>
      </c>
      <c r="W24" s="139" t="e">
        <f t="shared" si="1"/>
        <v>#DIV/0!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63" hidden="1" customHeight="1">
      <c r="A25" s="309"/>
      <c r="B25" s="39">
        <v>3142</v>
      </c>
      <c r="C25" s="96" t="s">
        <v>28</v>
      </c>
      <c r="D25" s="105"/>
      <c r="E25" s="121"/>
      <c r="F25" s="138">
        <f>G25+T25</f>
        <v>0</v>
      </c>
      <c r="G25" s="140"/>
      <c r="H25" s="143"/>
      <c r="I25" s="138"/>
      <c r="J25" s="138"/>
      <c r="K25" s="138"/>
      <c r="L25" s="138"/>
      <c r="M25" s="138"/>
      <c r="N25" s="138"/>
      <c r="O25" s="138"/>
      <c r="P25" s="138"/>
      <c r="Q25" s="138"/>
      <c r="R25" s="140"/>
      <c r="S25" s="140"/>
      <c r="T25" s="119">
        <f t="shared" si="6"/>
        <v>0</v>
      </c>
      <c r="U25" s="138"/>
      <c r="V25" s="119">
        <f t="shared" si="7"/>
        <v>0</v>
      </c>
      <c r="W25" s="139" t="e">
        <f t="shared" si="1"/>
        <v>#DIV/0!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111.75" hidden="1" customHeight="1">
      <c r="A26" s="309"/>
      <c r="B26" s="39">
        <v>3132</v>
      </c>
      <c r="C26" s="118" t="s">
        <v>0</v>
      </c>
      <c r="D26" s="133"/>
      <c r="E26" s="119"/>
      <c r="F26" s="138">
        <f>G26+T26</f>
        <v>0</v>
      </c>
      <c r="G26" s="140"/>
      <c r="H26" s="143"/>
      <c r="I26" s="138"/>
      <c r="J26" s="138"/>
      <c r="K26" s="138"/>
      <c r="L26" s="138"/>
      <c r="M26" s="138"/>
      <c r="N26" s="138"/>
      <c r="O26" s="138"/>
      <c r="P26" s="138"/>
      <c r="Q26" s="138"/>
      <c r="R26" s="140"/>
      <c r="S26" s="140"/>
      <c r="T26" s="119">
        <f t="shared" si="6"/>
        <v>0</v>
      </c>
      <c r="U26" s="138"/>
      <c r="V26" s="119">
        <f t="shared" si="7"/>
        <v>0</v>
      </c>
      <c r="W26" s="139" t="e">
        <f t="shared" si="1"/>
        <v>#DIV/0!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96.75" hidden="1" customHeight="1">
      <c r="A27" s="308"/>
      <c r="B27" s="78">
        <v>1217361</v>
      </c>
      <c r="C27" s="79" t="s">
        <v>22</v>
      </c>
      <c r="D27" s="122"/>
      <c r="E27" s="95">
        <f>E29+E28</f>
        <v>0</v>
      </c>
      <c r="F27" s="95">
        <f t="shared" ref="F27:T27" si="8">F29+F28</f>
        <v>0</v>
      </c>
      <c r="G27" s="95">
        <f t="shared" si="8"/>
        <v>0</v>
      </c>
      <c r="H27" s="95">
        <f t="shared" si="8"/>
        <v>0</v>
      </c>
      <c r="I27" s="95">
        <f t="shared" si="8"/>
        <v>0</v>
      </c>
      <c r="J27" s="95">
        <f t="shared" si="8"/>
        <v>0</v>
      </c>
      <c r="K27" s="95">
        <f t="shared" si="8"/>
        <v>0</v>
      </c>
      <c r="L27" s="95">
        <f t="shared" si="8"/>
        <v>0</v>
      </c>
      <c r="M27" s="95">
        <f t="shared" si="8"/>
        <v>0</v>
      </c>
      <c r="N27" s="95">
        <f t="shared" si="8"/>
        <v>0</v>
      </c>
      <c r="O27" s="95">
        <f t="shared" si="8"/>
        <v>0</v>
      </c>
      <c r="P27" s="95">
        <f t="shared" si="8"/>
        <v>0</v>
      </c>
      <c r="Q27" s="95">
        <f t="shared" si="8"/>
        <v>0</v>
      </c>
      <c r="R27" s="95">
        <f t="shared" si="8"/>
        <v>0</v>
      </c>
      <c r="S27" s="95">
        <f t="shared" si="8"/>
        <v>0</v>
      </c>
      <c r="T27" s="95">
        <f t="shared" si="8"/>
        <v>0</v>
      </c>
      <c r="U27" s="95">
        <f>U29+U28</f>
        <v>0</v>
      </c>
      <c r="V27" s="95">
        <f>V29+V28</f>
        <v>0</v>
      </c>
      <c r="W27" s="139" t="e">
        <f t="shared" si="1"/>
        <v>#DIV/0!</v>
      </c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96.75" hidden="1" customHeight="1">
      <c r="A28" s="310"/>
      <c r="B28" s="20">
        <v>3122</v>
      </c>
      <c r="C28" s="19" t="s">
        <v>21</v>
      </c>
      <c r="D28" s="87"/>
      <c r="E28" s="151"/>
      <c r="F28" s="138">
        <f>G28+T28</f>
        <v>0</v>
      </c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8">
        <f>H28+I28+J28+K28+L28</f>
        <v>0</v>
      </c>
      <c r="U28" s="119">
        <v>0</v>
      </c>
      <c r="V28" s="138">
        <f>E28-F28</f>
        <v>0</v>
      </c>
      <c r="W28" s="139" t="e">
        <f t="shared" si="1"/>
        <v>#DIV/0!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106.5" hidden="1" customHeight="1">
      <c r="A29" s="310"/>
      <c r="B29" s="123">
        <v>3142</v>
      </c>
      <c r="C29" s="134" t="s">
        <v>28</v>
      </c>
      <c r="D29" s="104"/>
      <c r="E29" s="119"/>
      <c r="F29" s="138">
        <f>G29+T29</f>
        <v>0</v>
      </c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>
        <f>H29+I29+J29+K29+L29</f>
        <v>0</v>
      </c>
      <c r="U29" s="138"/>
      <c r="V29" s="138">
        <f>E29-F29</f>
        <v>0</v>
      </c>
      <c r="W29" s="139" t="e">
        <f t="shared" si="1"/>
        <v>#DIV/0!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39" customHeight="1">
      <c r="A30" s="311">
        <v>7</v>
      </c>
      <c r="B30" s="114"/>
      <c r="C30" s="115"/>
      <c r="D30" s="117" t="s">
        <v>8</v>
      </c>
      <c r="E30" s="144">
        <f>E10+E13</f>
        <v>10507504.73</v>
      </c>
      <c r="F30" s="144">
        <f t="shared" ref="F30:W30" si="9">F10+F13</f>
        <v>1776594</v>
      </c>
      <c r="G30" s="144">
        <f t="shared" si="9"/>
        <v>1776594</v>
      </c>
      <c r="H30" s="144">
        <f t="shared" si="9"/>
        <v>0</v>
      </c>
      <c r="I30" s="144">
        <f t="shared" si="9"/>
        <v>0</v>
      </c>
      <c r="J30" s="144">
        <f t="shared" si="9"/>
        <v>0</v>
      </c>
      <c r="K30" s="144">
        <f t="shared" si="9"/>
        <v>0</v>
      </c>
      <c r="L30" s="144">
        <f t="shared" si="9"/>
        <v>0</v>
      </c>
      <c r="M30" s="144">
        <f t="shared" si="9"/>
        <v>0</v>
      </c>
      <c r="N30" s="144">
        <f t="shared" si="9"/>
        <v>0</v>
      </c>
      <c r="O30" s="144">
        <f t="shared" si="9"/>
        <v>0</v>
      </c>
      <c r="P30" s="144">
        <f t="shared" si="9"/>
        <v>0</v>
      </c>
      <c r="Q30" s="144">
        <f t="shared" si="9"/>
        <v>0</v>
      </c>
      <c r="R30" s="144">
        <f t="shared" si="9"/>
        <v>0</v>
      </c>
      <c r="S30" s="144">
        <f t="shared" si="9"/>
        <v>0</v>
      </c>
      <c r="T30" s="144">
        <f t="shared" si="9"/>
        <v>0</v>
      </c>
      <c r="U30" s="144">
        <f t="shared" si="9"/>
        <v>0</v>
      </c>
      <c r="V30" s="144">
        <f t="shared" si="9"/>
        <v>8730910.7300000004</v>
      </c>
      <c r="W30" s="156">
        <f t="shared" si="9"/>
        <v>0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ht="48.75" customHeight="1">
      <c r="A31" s="312">
        <v>8</v>
      </c>
      <c r="B31" s="109" t="s">
        <v>15</v>
      </c>
      <c r="C31" s="171" t="s">
        <v>56</v>
      </c>
      <c r="D31" s="110"/>
      <c r="E31" s="145">
        <f>E32+E34+E36+E48+E56+E60+E62</f>
        <v>41103589.269999996</v>
      </c>
      <c r="F31" s="145">
        <f t="shared" ref="F31:V31" si="10">F32+F34+F36+F48+F56+F60+F62</f>
        <v>3111794</v>
      </c>
      <c r="G31" s="145">
        <f t="shared" si="10"/>
        <v>3111794</v>
      </c>
      <c r="H31" s="145">
        <f t="shared" si="10"/>
        <v>0</v>
      </c>
      <c r="I31" s="145">
        <f t="shared" si="10"/>
        <v>0</v>
      </c>
      <c r="J31" s="145">
        <f t="shared" si="10"/>
        <v>0</v>
      </c>
      <c r="K31" s="145">
        <f t="shared" si="10"/>
        <v>0</v>
      </c>
      <c r="L31" s="145">
        <f t="shared" si="10"/>
        <v>0</v>
      </c>
      <c r="M31" s="145">
        <f t="shared" si="10"/>
        <v>0</v>
      </c>
      <c r="N31" s="145">
        <f t="shared" si="10"/>
        <v>0</v>
      </c>
      <c r="O31" s="145">
        <f t="shared" si="10"/>
        <v>0</v>
      </c>
      <c r="P31" s="145">
        <f t="shared" si="10"/>
        <v>0</v>
      </c>
      <c r="Q31" s="145">
        <f t="shared" si="10"/>
        <v>0</v>
      </c>
      <c r="R31" s="145">
        <f t="shared" si="10"/>
        <v>0</v>
      </c>
      <c r="S31" s="145">
        <f t="shared" si="10"/>
        <v>0</v>
      </c>
      <c r="T31" s="145">
        <f t="shared" si="10"/>
        <v>0</v>
      </c>
      <c r="U31" s="145">
        <f t="shared" si="10"/>
        <v>3111794</v>
      </c>
      <c r="V31" s="145">
        <f t="shared" si="10"/>
        <v>37991795.269999996</v>
      </c>
      <c r="W31" s="139">
        <f t="shared" si="1"/>
        <v>7.5706137961805311</v>
      </c>
      <c r="X31" s="40"/>
      <c r="Y31" s="40"/>
      <c r="Z31" s="40"/>
      <c r="AA31" s="40"/>
      <c r="AB31" s="40"/>
      <c r="AC31" s="40"/>
      <c r="AD31" s="40"/>
      <c r="AE31" s="16"/>
      <c r="AF31" s="16"/>
      <c r="AG31" s="16"/>
      <c r="AH31" s="16"/>
      <c r="AI31" s="16"/>
      <c r="AJ31" s="16"/>
    </row>
    <row r="32" spans="1:36" ht="48.75" customHeight="1">
      <c r="A32" s="308">
        <v>9</v>
      </c>
      <c r="B32" s="128" t="s">
        <v>93</v>
      </c>
      <c r="C32" s="281" t="s">
        <v>92</v>
      </c>
      <c r="D32" s="199"/>
      <c r="E32" s="150">
        <f>E33</f>
        <v>760400</v>
      </c>
      <c r="F32" s="150">
        <f t="shared" ref="F32:V32" si="11">F33</f>
        <v>0</v>
      </c>
      <c r="G32" s="150">
        <f t="shared" si="11"/>
        <v>0</v>
      </c>
      <c r="H32" s="150">
        <f t="shared" si="11"/>
        <v>0</v>
      </c>
      <c r="I32" s="150">
        <f t="shared" si="11"/>
        <v>0</v>
      </c>
      <c r="J32" s="150">
        <f t="shared" si="11"/>
        <v>0</v>
      </c>
      <c r="K32" s="150">
        <f t="shared" si="11"/>
        <v>0</v>
      </c>
      <c r="L32" s="150">
        <f t="shared" si="11"/>
        <v>0</v>
      </c>
      <c r="M32" s="150">
        <f t="shared" si="11"/>
        <v>0</v>
      </c>
      <c r="N32" s="150">
        <f t="shared" si="11"/>
        <v>0</v>
      </c>
      <c r="O32" s="150">
        <f t="shared" si="11"/>
        <v>0</v>
      </c>
      <c r="P32" s="150">
        <f t="shared" si="11"/>
        <v>0</v>
      </c>
      <c r="Q32" s="150">
        <f t="shared" si="11"/>
        <v>0</v>
      </c>
      <c r="R32" s="150">
        <f t="shared" si="11"/>
        <v>0</v>
      </c>
      <c r="S32" s="150">
        <f t="shared" si="11"/>
        <v>0</v>
      </c>
      <c r="T32" s="150">
        <f t="shared" si="11"/>
        <v>0</v>
      </c>
      <c r="U32" s="150">
        <f t="shared" si="11"/>
        <v>0</v>
      </c>
      <c r="V32" s="150">
        <f t="shared" si="11"/>
        <v>760400</v>
      </c>
      <c r="W32" s="139">
        <f t="shared" si="1"/>
        <v>0</v>
      </c>
      <c r="X32" s="40"/>
      <c r="Y32" s="40"/>
      <c r="Z32" s="40"/>
      <c r="AA32" s="40"/>
      <c r="AB32" s="40"/>
      <c r="AC32" s="40"/>
      <c r="AD32" s="40"/>
      <c r="AE32" s="16"/>
      <c r="AF32" s="16"/>
      <c r="AG32" s="16"/>
      <c r="AH32" s="16"/>
      <c r="AI32" s="16"/>
      <c r="AJ32" s="16"/>
    </row>
    <row r="33" spans="1:36" ht="162.75" customHeight="1">
      <c r="A33" s="310">
        <v>10</v>
      </c>
      <c r="B33" s="131" t="s">
        <v>12</v>
      </c>
      <c r="C33" s="282" t="s">
        <v>31</v>
      </c>
      <c r="D33" s="289" t="s">
        <v>95</v>
      </c>
      <c r="E33" s="156">
        <v>760400</v>
      </c>
      <c r="F33" s="156">
        <f>G33+T33</f>
        <v>0</v>
      </c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6">
        <f>H33+I33+J33</f>
        <v>0</v>
      </c>
      <c r="U33" s="156">
        <v>0</v>
      </c>
      <c r="V33" s="156">
        <f>E33-F33</f>
        <v>760400</v>
      </c>
      <c r="W33" s="139">
        <f t="shared" si="1"/>
        <v>0</v>
      </c>
      <c r="X33" s="40"/>
      <c r="Y33" s="40"/>
      <c r="Z33" s="40"/>
      <c r="AA33" s="40"/>
      <c r="AB33" s="40"/>
      <c r="AC33" s="40"/>
      <c r="AD33" s="40"/>
      <c r="AE33" s="16"/>
      <c r="AF33" s="16"/>
      <c r="AG33" s="16"/>
      <c r="AH33" s="16"/>
      <c r="AI33" s="16"/>
      <c r="AJ33" s="16"/>
    </row>
    <row r="34" spans="1:36" ht="99.75" customHeight="1">
      <c r="A34" s="297">
        <v>11</v>
      </c>
      <c r="B34" s="63" t="s">
        <v>37</v>
      </c>
      <c r="C34" s="281" t="s">
        <v>36</v>
      </c>
      <c r="D34" s="199"/>
      <c r="E34" s="146">
        <f>E35</f>
        <v>30943189.27</v>
      </c>
      <c r="F34" s="146">
        <f t="shared" ref="F34:V34" si="12">F35</f>
        <v>0</v>
      </c>
      <c r="G34" s="146">
        <f t="shared" si="12"/>
        <v>0</v>
      </c>
      <c r="H34" s="146">
        <f t="shared" si="12"/>
        <v>0</v>
      </c>
      <c r="I34" s="146">
        <f t="shared" si="12"/>
        <v>0</v>
      </c>
      <c r="J34" s="146">
        <f t="shared" si="12"/>
        <v>0</v>
      </c>
      <c r="K34" s="146">
        <f t="shared" si="12"/>
        <v>0</v>
      </c>
      <c r="L34" s="146">
        <f t="shared" si="12"/>
        <v>0</v>
      </c>
      <c r="M34" s="146">
        <f t="shared" si="12"/>
        <v>0</v>
      </c>
      <c r="N34" s="146">
        <f t="shared" si="12"/>
        <v>0</v>
      </c>
      <c r="O34" s="146">
        <f t="shared" si="12"/>
        <v>0</v>
      </c>
      <c r="P34" s="146">
        <f t="shared" si="12"/>
        <v>0</v>
      </c>
      <c r="Q34" s="146">
        <f t="shared" si="12"/>
        <v>0</v>
      </c>
      <c r="R34" s="146">
        <f t="shared" si="12"/>
        <v>0</v>
      </c>
      <c r="S34" s="146">
        <f t="shared" si="12"/>
        <v>0</v>
      </c>
      <c r="T34" s="146">
        <f t="shared" si="12"/>
        <v>0</v>
      </c>
      <c r="U34" s="146">
        <f t="shared" si="12"/>
        <v>0</v>
      </c>
      <c r="V34" s="146">
        <f t="shared" si="12"/>
        <v>30943189.27</v>
      </c>
      <c r="W34" s="139">
        <f t="shared" si="1"/>
        <v>0</v>
      </c>
      <c r="X34" s="40"/>
      <c r="Y34" s="40"/>
      <c r="Z34" s="40"/>
      <c r="AA34" s="40"/>
      <c r="AB34" s="40"/>
      <c r="AC34" s="40"/>
      <c r="AD34" s="40"/>
      <c r="AE34" s="16"/>
      <c r="AF34" s="16"/>
      <c r="AG34" s="16"/>
      <c r="AH34" s="16"/>
      <c r="AI34" s="16"/>
      <c r="AJ34" s="16"/>
    </row>
    <row r="35" spans="1:36" s="71" customFormat="1" ht="134.25" customHeight="1">
      <c r="A35" s="298">
        <v>12</v>
      </c>
      <c r="B35" s="42" t="s">
        <v>12</v>
      </c>
      <c r="C35" s="282" t="s">
        <v>31</v>
      </c>
      <c r="D35" s="242" t="s">
        <v>96</v>
      </c>
      <c r="E35" s="148">
        <v>30943189.27</v>
      </c>
      <c r="F35" s="143">
        <f>G35+T35</f>
        <v>0</v>
      </c>
      <c r="G35" s="143"/>
      <c r="H35" s="148"/>
      <c r="I35" s="156"/>
      <c r="J35" s="148"/>
      <c r="K35" s="148"/>
      <c r="L35" s="148"/>
      <c r="M35" s="148"/>
      <c r="N35" s="148"/>
      <c r="O35" s="148"/>
      <c r="P35" s="149"/>
      <c r="Q35" s="149"/>
      <c r="R35" s="149"/>
      <c r="S35" s="149"/>
      <c r="T35" s="148">
        <f>H35+I35+J35+K35+L35+M35+N35</f>
        <v>0</v>
      </c>
      <c r="U35" s="138">
        <v>0</v>
      </c>
      <c r="V35" s="143">
        <f>E35-F35</f>
        <v>30943189.27</v>
      </c>
      <c r="W35" s="139">
        <f t="shared" si="1"/>
        <v>0</v>
      </c>
      <c r="X35" s="45"/>
      <c r="Y35" s="45"/>
      <c r="Z35" s="45"/>
      <c r="AA35" s="45"/>
      <c r="AB35" s="45"/>
      <c r="AC35" s="45"/>
      <c r="AD35" s="45"/>
      <c r="AE35" s="70"/>
      <c r="AF35" s="70"/>
      <c r="AG35" s="70"/>
      <c r="AH35" s="70"/>
      <c r="AI35" s="70"/>
      <c r="AJ35" s="70"/>
    </row>
    <row r="36" spans="1:36" s="71" customFormat="1" ht="56.25" customHeight="1">
      <c r="A36" s="299">
        <v>13</v>
      </c>
      <c r="B36" s="73" t="s">
        <v>29</v>
      </c>
      <c r="C36" s="281" t="s">
        <v>30</v>
      </c>
      <c r="D36" s="85"/>
      <c r="E36" s="150">
        <f>E37+E38+E39+E40</f>
        <v>94000</v>
      </c>
      <c r="F36" s="150">
        <f t="shared" ref="F36:V36" si="13">F37+F38+F39+F40</f>
        <v>0</v>
      </c>
      <c r="G36" s="150">
        <f t="shared" si="13"/>
        <v>0</v>
      </c>
      <c r="H36" s="150">
        <f t="shared" si="13"/>
        <v>0</v>
      </c>
      <c r="I36" s="150">
        <f t="shared" si="13"/>
        <v>0</v>
      </c>
      <c r="J36" s="150">
        <f t="shared" si="13"/>
        <v>0</v>
      </c>
      <c r="K36" s="150">
        <f t="shared" si="13"/>
        <v>0</v>
      </c>
      <c r="L36" s="150">
        <f t="shared" si="13"/>
        <v>0</v>
      </c>
      <c r="M36" s="150">
        <f t="shared" si="13"/>
        <v>0</v>
      </c>
      <c r="N36" s="150">
        <f t="shared" si="13"/>
        <v>0</v>
      </c>
      <c r="O36" s="150">
        <f t="shared" si="13"/>
        <v>0</v>
      </c>
      <c r="P36" s="150">
        <f t="shared" si="13"/>
        <v>0</v>
      </c>
      <c r="Q36" s="150">
        <f t="shared" si="13"/>
        <v>0</v>
      </c>
      <c r="R36" s="150">
        <f t="shared" si="13"/>
        <v>0</v>
      </c>
      <c r="S36" s="150">
        <f t="shared" si="13"/>
        <v>0</v>
      </c>
      <c r="T36" s="150">
        <f t="shared" si="13"/>
        <v>0</v>
      </c>
      <c r="U36" s="150">
        <f t="shared" si="13"/>
        <v>0</v>
      </c>
      <c r="V36" s="150">
        <f t="shared" si="13"/>
        <v>94000</v>
      </c>
      <c r="W36" s="139">
        <f t="shared" si="1"/>
        <v>0</v>
      </c>
      <c r="X36" s="45"/>
      <c r="Y36" s="45"/>
      <c r="Z36" s="45"/>
      <c r="AA36" s="45"/>
      <c r="AB36" s="45"/>
      <c r="AC36" s="45"/>
      <c r="AD36" s="45"/>
      <c r="AE36" s="70"/>
      <c r="AF36" s="70"/>
      <c r="AG36" s="70"/>
      <c r="AH36" s="70"/>
      <c r="AI36" s="70"/>
      <c r="AJ36" s="70"/>
    </row>
    <row r="37" spans="1:36" s="71" customFormat="1" ht="95.25" customHeight="1">
      <c r="A37" s="298">
        <v>14</v>
      </c>
      <c r="B37" s="42" t="s">
        <v>12</v>
      </c>
      <c r="C37" s="252" t="s">
        <v>31</v>
      </c>
      <c r="D37" s="283" t="s">
        <v>78</v>
      </c>
      <c r="E37" s="148">
        <v>94000</v>
      </c>
      <c r="F37" s="143">
        <f>G37+T37</f>
        <v>0</v>
      </c>
      <c r="G37" s="143"/>
      <c r="H37" s="148"/>
      <c r="I37" s="156"/>
      <c r="J37" s="148"/>
      <c r="K37" s="148"/>
      <c r="L37" s="148"/>
      <c r="M37" s="148"/>
      <c r="N37" s="148"/>
      <c r="O37" s="148"/>
      <c r="P37" s="149"/>
      <c r="Q37" s="149"/>
      <c r="R37" s="149"/>
      <c r="S37" s="149"/>
      <c r="T37" s="148">
        <f>H37+I37+J37+K37+L37+M37+N37+O37+P37</f>
        <v>0</v>
      </c>
      <c r="U37" s="138">
        <v>0</v>
      </c>
      <c r="V37" s="143">
        <f>E37-F37</f>
        <v>94000</v>
      </c>
      <c r="W37" s="139">
        <f t="shared" si="1"/>
        <v>0</v>
      </c>
      <c r="X37" s="45"/>
      <c r="Y37" s="45"/>
      <c r="Z37" s="45"/>
      <c r="AA37" s="45"/>
      <c r="AB37" s="45"/>
      <c r="AC37" s="45"/>
      <c r="AD37" s="45"/>
      <c r="AE37" s="70"/>
      <c r="AF37" s="70"/>
      <c r="AG37" s="70"/>
      <c r="AH37" s="70"/>
      <c r="AI37" s="70"/>
      <c r="AJ37" s="70"/>
    </row>
    <row r="38" spans="1:36" s="71" customFormat="1" ht="60.75" hidden="1" customHeight="1">
      <c r="A38" s="298"/>
      <c r="B38" s="42" t="s">
        <v>12</v>
      </c>
      <c r="C38" s="101" t="s">
        <v>31</v>
      </c>
      <c r="D38" s="135"/>
      <c r="E38" s="148"/>
      <c r="F38" s="143">
        <f>G38+T38</f>
        <v>0</v>
      </c>
      <c r="G38" s="143"/>
      <c r="H38" s="148"/>
      <c r="I38" s="156"/>
      <c r="J38" s="148"/>
      <c r="K38" s="148"/>
      <c r="L38" s="148"/>
      <c r="M38" s="148"/>
      <c r="N38" s="148"/>
      <c r="O38" s="148"/>
      <c r="P38" s="149"/>
      <c r="Q38" s="149"/>
      <c r="R38" s="149"/>
      <c r="S38" s="149"/>
      <c r="T38" s="148">
        <f>H38+I38+J38+K38+L38+M38+N38+O38+P38</f>
        <v>0</v>
      </c>
      <c r="U38" s="169"/>
      <c r="V38" s="143">
        <f>E38-F38</f>
        <v>0</v>
      </c>
      <c r="W38" s="139" t="e">
        <f t="shared" si="1"/>
        <v>#DIV/0!</v>
      </c>
      <c r="X38" s="45"/>
      <c r="Y38" s="45"/>
      <c r="Z38" s="45"/>
      <c r="AA38" s="45"/>
      <c r="AB38" s="45"/>
      <c r="AC38" s="45"/>
      <c r="AD38" s="45"/>
      <c r="AE38" s="70"/>
      <c r="AF38" s="70"/>
      <c r="AG38" s="70"/>
      <c r="AH38" s="70"/>
      <c r="AI38" s="70"/>
      <c r="AJ38" s="70"/>
    </row>
    <row r="39" spans="1:36" s="71" customFormat="1" ht="62.25" hidden="1" customHeight="1">
      <c r="A39" s="298"/>
      <c r="B39" s="42"/>
      <c r="C39" s="101"/>
      <c r="D39" s="136"/>
      <c r="E39" s="148"/>
      <c r="F39" s="143">
        <f t="shared" ref="F39:F42" si="14">G39+T39</f>
        <v>0</v>
      </c>
      <c r="G39" s="143"/>
      <c r="H39" s="148"/>
      <c r="I39" s="156"/>
      <c r="J39" s="148"/>
      <c r="K39" s="148"/>
      <c r="L39" s="148"/>
      <c r="M39" s="148"/>
      <c r="N39" s="148"/>
      <c r="O39" s="148"/>
      <c r="P39" s="149"/>
      <c r="Q39" s="149"/>
      <c r="R39" s="149"/>
      <c r="S39" s="149"/>
      <c r="T39" s="148">
        <f t="shared" ref="T39:T40" si="15">H39+I39+J39+K39+L39+M39+N39+O39+P39</f>
        <v>0</v>
      </c>
      <c r="U39" s="169"/>
      <c r="V39" s="143">
        <f>E39-F39</f>
        <v>0</v>
      </c>
      <c r="W39" s="139" t="e">
        <f t="shared" si="1"/>
        <v>#DIV/0!</v>
      </c>
      <c r="X39" s="45"/>
      <c r="Y39" s="45"/>
      <c r="Z39" s="45"/>
      <c r="AA39" s="45"/>
      <c r="AB39" s="45"/>
      <c r="AC39" s="45"/>
      <c r="AD39" s="45"/>
      <c r="AE39" s="70"/>
      <c r="AF39" s="70"/>
      <c r="AG39" s="70"/>
      <c r="AH39" s="70"/>
      <c r="AI39" s="70"/>
      <c r="AJ39" s="70"/>
    </row>
    <row r="40" spans="1:36" s="71" customFormat="1" ht="16.5" hidden="1" customHeight="1">
      <c r="A40" s="298"/>
      <c r="B40" s="42" t="s">
        <v>12</v>
      </c>
      <c r="C40" s="101" t="s">
        <v>31</v>
      </c>
      <c r="D40" s="135"/>
      <c r="E40" s="148"/>
      <c r="F40" s="143">
        <f t="shared" si="14"/>
        <v>0</v>
      </c>
      <c r="G40" s="143"/>
      <c r="H40" s="148"/>
      <c r="I40" s="156"/>
      <c r="J40" s="148"/>
      <c r="K40" s="148"/>
      <c r="L40" s="148"/>
      <c r="M40" s="148"/>
      <c r="N40" s="148"/>
      <c r="O40" s="148"/>
      <c r="P40" s="149"/>
      <c r="Q40" s="149"/>
      <c r="R40" s="149"/>
      <c r="S40" s="149"/>
      <c r="T40" s="148">
        <f t="shared" si="15"/>
        <v>0</v>
      </c>
      <c r="U40" s="169"/>
      <c r="V40" s="143">
        <f>E40-F40</f>
        <v>0</v>
      </c>
      <c r="W40" s="139" t="e">
        <f t="shared" si="1"/>
        <v>#DIV/0!</v>
      </c>
      <c r="X40" s="45"/>
      <c r="Y40" s="45"/>
      <c r="Z40" s="45"/>
      <c r="AA40" s="45"/>
      <c r="AB40" s="45"/>
      <c r="AC40" s="45"/>
      <c r="AD40" s="45"/>
      <c r="AE40" s="70"/>
      <c r="AF40" s="70"/>
      <c r="AG40" s="70"/>
      <c r="AH40" s="70"/>
      <c r="AI40" s="70"/>
      <c r="AJ40" s="70"/>
    </row>
    <row r="41" spans="1:36" s="71" customFormat="1" ht="62.25" hidden="1" customHeight="1">
      <c r="A41" s="299"/>
      <c r="B41" s="128" t="s">
        <v>43</v>
      </c>
      <c r="C41" s="181"/>
      <c r="D41" s="166"/>
      <c r="E41" s="150">
        <f>E42+E43</f>
        <v>0</v>
      </c>
      <c r="F41" s="150">
        <f t="shared" ref="F41:V41" si="16">F42+F43</f>
        <v>0</v>
      </c>
      <c r="G41" s="150">
        <f t="shared" si="16"/>
        <v>0</v>
      </c>
      <c r="H41" s="150">
        <f t="shared" si="16"/>
        <v>0</v>
      </c>
      <c r="I41" s="150">
        <f t="shared" si="16"/>
        <v>0</v>
      </c>
      <c r="J41" s="150">
        <f t="shared" si="16"/>
        <v>0</v>
      </c>
      <c r="K41" s="150">
        <f t="shared" si="16"/>
        <v>0</v>
      </c>
      <c r="L41" s="150">
        <f t="shared" si="16"/>
        <v>0</v>
      </c>
      <c r="M41" s="150">
        <f t="shared" si="16"/>
        <v>0</v>
      </c>
      <c r="N41" s="150">
        <f t="shared" si="16"/>
        <v>0</v>
      </c>
      <c r="O41" s="150">
        <f t="shared" si="16"/>
        <v>0</v>
      </c>
      <c r="P41" s="150">
        <f t="shared" si="16"/>
        <v>0</v>
      </c>
      <c r="Q41" s="150">
        <f t="shared" si="16"/>
        <v>0</v>
      </c>
      <c r="R41" s="150">
        <f t="shared" si="16"/>
        <v>0</v>
      </c>
      <c r="S41" s="150">
        <f t="shared" si="16"/>
        <v>0</v>
      </c>
      <c r="T41" s="150">
        <f t="shared" si="16"/>
        <v>0</v>
      </c>
      <c r="U41" s="150">
        <f t="shared" si="16"/>
        <v>0</v>
      </c>
      <c r="V41" s="150">
        <f t="shared" si="16"/>
        <v>0</v>
      </c>
      <c r="W41" s="139" t="e">
        <f t="shared" si="1"/>
        <v>#DIV/0!</v>
      </c>
      <c r="X41" s="45"/>
      <c r="Y41" s="45"/>
      <c r="Z41" s="45"/>
      <c r="AA41" s="45"/>
      <c r="AB41" s="45"/>
      <c r="AC41" s="45"/>
      <c r="AD41" s="45"/>
      <c r="AE41" s="70"/>
      <c r="AF41" s="70"/>
      <c r="AG41" s="70"/>
      <c r="AH41" s="70"/>
      <c r="AI41" s="70"/>
      <c r="AJ41" s="70"/>
    </row>
    <row r="42" spans="1:36" s="71" customFormat="1" ht="90" hidden="1" customHeight="1">
      <c r="A42" s="298"/>
      <c r="B42" s="42" t="s">
        <v>12</v>
      </c>
      <c r="C42" s="101" t="s">
        <v>31</v>
      </c>
      <c r="D42" s="212"/>
      <c r="E42" s="148"/>
      <c r="F42" s="143">
        <f t="shared" si="14"/>
        <v>0</v>
      </c>
      <c r="G42" s="143"/>
      <c r="H42" s="148"/>
      <c r="I42" s="156"/>
      <c r="J42" s="148"/>
      <c r="K42" s="148"/>
      <c r="L42" s="148"/>
      <c r="M42" s="148"/>
      <c r="N42" s="148"/>
      <c r="O42" s="148"/>
      <c r="P42" s="149"/>
      <c r="Q42" s="149"/>
      <c r="R42" s="149"/>
      <c r="S42" s="149"/>
      <c r="T42" s="148">
        <f>H42+I42+J42</f>
        <v>0</v>
      </c>
      <c r="U42" s="138"/>
      <c r="V42" s="143">
        <f>E42-F42</f>
        <v>0</v>
      </c>
      <c r="W42" s="139" t="e">
        <f t="shared" si="1"/>
        <v>#DIV/0!</v>
      </c>
      <c r="X42" s="45"/>
      <c r="Y42" s="45"/>
      <c r="Z42" s="45"/>
      <c r="AA42" s="45"/>
      <c r="AB42" s="45"/>
      <c r="AC42" s="45"/>
      <c r="AD42" s="45"/>
      <c r="AE42" s="70"/>
      <c r="AF42" s="70"/>
      <c r="AG42" s="70"/>
      <c r="AH42" s="70"/>
      <c r="AI42" s="70"/>
      <c r="AJ42" s="70"/>
    </row>
    <row r="43" spans="1:36" s="71" customFormat="1" ht="86.25" hidden="1" customHeight="1">
      <c r="A43" s="298"/>
      <c r="B43" s="42"/>
      <c r="C43" s="174" t="s">
        <v>31</v>
      </c>
      <c r="D43" s="127"/>
      <c r="E43" s="148"/>
      <c r="F43" s="143">
        <f>G43+T43</f>
        <v>0</v>
      </c>
      <c r="G43" s="143"/>
      <c r="H43" s="148"/>
      <c r="I43" s="156"/>
      <c r="J43" s="148"/>
      <c r="K43" s="148"/>
      <c r="L43" s="148"/>
      <c r="M43" s="148"/>
      <c r="N43" s="148"/>
      <c r="O43" s="148"/>
      <c r="P43" s="149"/>
      <c r="Q43" s="149"/>
      <c r="R43" s="149"/>
      <c r="S43" s="149"/>
      <c r="T43" s="148">
        <f>H43+I43+J43</f>
        <v>0</v>
      </c>
      <c r="U43" s="169">
        <v>0</v>
      </c>
      <c r="V43" s="143">
        <f>E43-F43</f>
        <v>0</v>
      </c>
      <c r="W43" s="139" t="e">
        <f t="shared" si="1"/>
        <v>#DIV/0!</v>
      </c>
      <c r="X43" s="45"/>
      <c r="Y43" s="45"/>
      <c r="Z43" s="45"/>
      <c r="AA43" s="45"/>
      <c r="AB43" s="45"/>
      <c r="AC43" s="45"/>
      <c r="AD43" s="45"/>
      <c r="AE43" s="70"/>
      <c r="AF43" s="70"/>
      <c r="AG43" s="70"/>
      <c r="AH43" s="70"/>
      <c r="AI43" s="70"/>
      <c r="AJ43" s="70"/>
    </row>
    <row r="44" spans="1:36" s="71" customFormat="1" ht="97.5" hidden="1" customHeight="1">
      <c r="A44" s="299"/>
      <c r="B44" s="128" t="s">
        <v>43</v>
      </c>
      <c r="C44" s="106" t="s">
        <v>44</v>
      </c>
      <c r="D44" s="180"/>
      <c r="E44" s="150">
        <f>E45</f>
        <v>0</v>
      </c>
      <c r="F44" s="150">
        <f t="shared" ref="F44:V44" si="17">F45</f>
        <v>0</v>
      </c>
      <c r="G44" s="150">
        <f t="shared" si="17"/>
        <v>0</v>
      </c>
      <c r="H44" s="150">
        <f t="shared" si="17"/>
        <v>0</v>
      </c>
      <c r="I44" s="150">
        <f t="shared" si="17"/>
        <v>0</v>
      </c>
      <c r="J44" s="150">
        <f t="shared" si="17"/>
        <v>0</v>
      </c>
      <c r="K44" s="150">
        <f t="shared" si="17"/>
        <v>0</v>
      </c>
      <c r="L44" s="150">
        <f t="shared" si="17"/>
        <v>0</v>
      </c>
      <c r="M44" s="150">
        <f t="shared" si="17"/>
        <v>0</v>
      </c>
      <c r="N44" s="150">
        <f t="shared" si="17"/>
        <v>0</v>
      </c>
      <c r="O44" s="150">
        <f t="shared" si="17"/>
        <v>0</v>
      </c>
      <c r="P44" s="150">
        <f t="shared" si="17"/>
        <v>0</v>
      </c>
      <c r="Q44" s="150">
        <f t="shared" si="17"/>
        <v>0</v>
      </c>
      <c r="R44" s="150">
        <f t="shared" si="17"/>
        <v>0</v>
      </c>
      <c r="S44" s="150">
        <f t="shared" si="17"/>
        <v>0</v>
      </c>
      <c r="T44" s="150">
        <f t="shared" si="17"/>
        <v>0</v>
      </c>
      <c r="U44" s="150">
        <f t="shared" si="17"/>
        <v>0</v>
      </c>
      <c r="V44" s="150">
        <f t="shared" si="17"/>
        <v>0</v>
      </c>
      <c r="W44" s="139" t="e">
        <f t="shared" si="1"/>
        <v>#DIV/0!</v>
      </c>
      <c r="X44" s="45"/>
      <c r="Y44" s="45"/>
      <c r="Z44" s="45"/>
      <c r="AA44" s="45"/>
      <c r="AB44" s="45"/>
      <c r="AC44" s="45"/>
      <c r="AD44" s="45"/>
      <c r="AE44" s="70"/>
      <c r="AF44" s="70"/>
      <c r="AG44" s="70"/>
      <c r="AH44" s="70"/>
      <c r="AI44" s="70"/>
      <c r="AJ44" s="70"/>
    </row>
    <row r="45" spans="1:36" s="71" customFormat="1" ht="106.5" hidden="1" customHeight="1">
      <c r="A45" s="298"/>
      <c r="B45" s="42"/>
      <c r="C45" s="101"/>
      <c r="D45" s="178"/>
      <c r="E45" s="148"/>
      <c r="F45" s="143">
        <f>G45+T45</f>
        <v>0</v>
      </c>
      <c r="G45" s="143"/>
      <c r="H45" s="148"/>
      <c r="I45" s="156"/>
      <c r="J45" s="148"/>
      <c r="K45" s="148"/>
      <c r="L45" s="148"/>
      <c r="M45" s="148"/>
      <c r="N45" s="148"/>
      <c r="O45" s="148"/>
      <c r="P45" s="149"/>
      <c r="Q45" s="149"/>
      <c r="R45" s="149"/>
      <c r="S45" s="149"/>
      <c r="T45" s="148">
        <f>I45+J45+K45+L45+M45+H45</f>
        <v>0</v>
      </c>
      <c r="U45" s="138">
        <v>0</v>
      </c>
      <c r="V45" s="143">
        <f>E45-F45</f>
        <v>0</v>
      </c>
      <c r="W45" s="139" t="e">
        <f t="shared" si="1"/>
        <v>#DIV/0!</v>
      </c>
      <c r="X45" s="45"/>
      <c r="Y45" s="45"/>
      <c r="Z45" s="45"/>
      <c r="AA45" s="45"/>
      <c r="AB45" s="45"/>
      <c r="AC45" s="45"/>
      <c r="AD45" s="45"/>
      <c r="AE45" s="70"/>
      <c r="AF45" s="70"/>
      <c r="AG45" s="70"/>
      <c r="AH45" s="70"/>
      <c r="AI45" s="70"/>
      <c r="AJ45" s="70"/>
    </row>
    <row r="46" spans="1:36" s="71" customFormat="1" ht="86.25" hidden="1" customHeight="1">
      <c r="A46" s="299"/>
      <c r="B46" s="128" t="s">
        <v>38</v>
      </c>
      <c r="C46" s="106" t="s">
        <v>39</v>
      </c>
      <c r="D46" s="165"/>
      <c r="E46" s="150">
        <f>E47</f>
        <v>0</v>
      </c>
      <c r="F46" s="150">
        <f t="shared" ref="F46:V46" si="18">F47</f>
        <v>0</v>
      </c>
      <c r="G46" s="150">
        <f t="shared" si="18"/>
        <v>0</v>
      </c>
      <c r="H46" s="150">
        <f t="shared" si="18"/>
        <v>0</v>
      </c>
      <c r="I46" s="150">
        <f t="shared" si="18"/>
        <v>0</v>
      </c>
      <c r="J46" s="150">
        <f t="shared" si="18"/>
        <v>0</v>
      </c>
      <c r="K46" s="150">
        <f t="shared" si="18"/>
        <v>0</v>
      </c>
      <c r="L46" s="150">
        <f t="shared" si="18"/>
        <v>0</v>
      </c>
      <c r="M46" s="150">
        <f t="shared" si="18"/>
        <v>0</v>
      </c>
      <c r="N46" s="150">
        <f t="shared" si="18"/>
        <v>0</v>
      </c>
      <c r="O46" s="150">
        <f t="shared" si="18"/>
        <v>0</v>
      </c>
      <c r="P46" s="150">
        <f t="shared" si="18"/>
        <v>0</v>
      </c>
      <c r="Q46" s="150">
        <f t="shared" si="18"/>
        <v>0</v>
      </c>
      <c r="R46" s="150">
        <f t="shared" si="18"/>
        <v>0</v>
      </c>
      <c r="S46" s="150">
        <f t="shared" si="18"/>
        <v>0</v>
      </c>
      <c r="T46" s="150">
        <f t="shared" si="18"/>
        <v>0</v>
      </c>
      <c r="U46" s="150">
        <f t="shared" si="18"/>
        <v>0</v>
      </c>
      <c r="V46" s="150">
        <f t="shared" si="18"/>
        <v>0</v>
      </c>
      <c r="W46" s="139" t="e">
        <f t="shared" si="1"/>
        <v>#DIV/0!</v>
      </c>
      <c r="X46" s="45"/>
      <c r="Y46" s="45"/>
      <c r="Z46" s="45"/>
      <c r="AA46" s="45"/>
      <c r="AB46" s="45"/>
      <c r="AC46" s="45"/>
      <c r="AD46" s="45"/>
      <c r="AE46" s="70"/>
      <c r="AF46" s="70"/>
      <c r="AG46" s="70"/>
      <c r="AH46" s="70"/>
      <c r="AI46" s="70"/>
      <c r="AJ46" s="70"/>
    </row>
    <row r="47" spans="1:36" s="71" customFormat="1" ht="86.25" hidden="1" customHeight="1">
      <c r="A47" s="298"/>
      <c r="B47" s="42" t="s">
        <v>12</v>
      </c>
      <c r="C47" s="101" t="s">
        <v>32</v>
      </c>
      <c r="D47" s="135"/>
      <c r="E47" s="148"/>
      <c r="F47" s="143">
        <f>G47+T47</f>
        <v>0</v>
      </c>
      <c r="G47" s="143"/>
      <c r="H47" s="148"/>
      <c r="I47" s="156"/>
      <c r="J47" s="148"/>
      <c r="K47" s="148"/>
      <c r="L47" s="148"/>
      <c r="M47" s="148"/>
      <c r="N47" s="148"/>
      <c r="O47" s="148"/>
      <c r="P47" s="149"/>
      <c r="Q47" s="149"/>
      <c r="R47" s="149"/>
      <c r="S47" s="149"/>
      <c r="T47" s="148">
        <f>H47+I47+J47+K47+L47</f>
        <v>0</v>
      </c>
      <c r="U47" s="169"/>
      <c r="V47" s="143">
        <f>E47-F47</f>
        <v>0</v>
      </c>
      <c r="W47" s="139" t="e">
        <f t="shared" si="1"/>
        <v>#DIV/0!</v>
      </c>
      <c r="X47" s="45"/>
      <c r="Y47" s="45"/>
      <c r="Z47" s="45"/>
      <c r="AA47" s="45"/>
      <c r="AB47" s="45"/>
      <c r="AC47" s="45"/>
      <c r="AD47" s="45"/>
      <c r="AE47" s="70"/>
      <c r="AF47" s="70"/>
      <c r="AG47" s="70"/>
      <c r="AH47" s="70"/>
      <c r="AI47" s="70"/>
      <c r="AJ47" s="70"/>
    </row>
    <row r="48" spans="1:36" ht="59.25" customHeight="1">
      <c r="A48" s="297">
        <v>15</v>
      </c>
      <c r="B48" s="128" t="s">
        <v>79</v>
      </c>
      <c r="C48" s="281" t="s">
        <v>80</v>
      </c>
      <c r="D48" s="284"/>
      <c r="E48" s="146">
        <f>E49</f>
        <v>500000</v>
      </c>
      <c r="F48" s="146">
        <f t="shared" ref="F48:V48" si="19">F49</f>
        <v>0</v>
      </c>
      <c r="G48" s="146">
        <f t="shared" si="19"/>
        <v>0</v>
      </c>
      <c r="H48" s="146">
        <f t="shared" si="19"/>
        <v>0</v>
      </c>
      <c r="I48" s="146">
        <f t="shared" si="19"/>
        <v>0</v>
      </c>
      <c r="J48" s="146">
        <f t="shared" si="19"/>
        <v>0</v>
      </c>
      <c r="K48" s="146">
        <f t="shared" si="19"/>
        <v>0</v>
      </c>
      <c r="L48" s="146">
        <f t="shared" si="19"/>
        <v>0</v>
      </c>
      <c r="M48" s="146">
        <f t="shared" si="19"/>
        <v>0</v>
      </c>
      <c r="N48" s="146">
        <f t="shared" si="19"/>
        <v>0</v>
      </c>
      <c r="O48" s="146">
        <f t="shared" si="19"/>
        <v>0</v>
      </c>
      <c r="P48" s="146">
        <f t="shared" si="19"/>
        <v>0</v>
      </c>
      <c r="Q48" s="146">
        <f t="shared" si="19"/>
        <v>0</v>
      </c>
      <c r="R48" s="146">
        <f t="shared" si="19"/>
        <v>0</v>
      </c>
      <c r="S48" s="146">
        <f t="shared" si="19"/>
        <v>0</v>
      </c>
      <c r="T48" s="146">
        <f t="shared" si="19"/>
        <v>0</v>
      </c>
      <c r="U48" s="146">
        <f t="shared" si="19"/>
        <v>0</v>
      </c>
      <c r="V48" s="146">
        <f t="shared" si="19"/>
        <v>500000</v>
      </c>
      <c r="W48" s="139">
        <f t="shared" si="1"/>
        <v>0</v>
      </c>
      <c r="X48" s="40"/>
      <c r="Y48" s="40"/>
      <c r="Z48" s="40"/>
      <c r="AA48" s="40"/>
      <c r="AB48" s="40"/>
      <c r="AC48" s="40"/>
      <c r="AD48" s="40"/>
      <c r="AE48" s="16"/>
      <c r="AF48" s="16"/>
      <c r="AG48" s="16"/>
      <c r="AH48" s="16"/>
      <c r="AI48" s="16"/>
      <c r="AJ48" s="16"/>
    </row>
    <row r="49" spans="1:36" ht="88.5" customHeight="1">
      <c r="A49" s="295">
        <v>16</v>
      </c>
      <c r="B49" s="20">
        <v>3210</v>
      </c>
      <c r="C49" s="252" t="s">
        <v>31</v>
      </c>
      <c r="D49" s="242" t="s">
        <v>81</v>
      </c>
      <c r="E49" s="151">
        <v>500000</v>
      </c>
      <c r="F49" s="140">
        <f t="shared" ref="F49:F54" si="20">G49+T49</f>
        <v>0</v>
      </c>
      <c r="G49" s="257"/>
      <c r="H49" s="260"/>
      <c r="I49" s="261"/>
      <c r="J49" s="261"/>
      <c r="K49" s="261"/>
      <c r="L49" s="262"/>
      <c r="M49" s="262"/>
      <c r="N49" s="263"/>
      <c r="O49" s="263"/>
      <c r="P49" s="263"/>
      <c r="Q49" s="263"/>
      <c r="R49" s="263"/>
      <c r="S49" s="263"/>
      <c r="T49" s="143">
        <f>H49+I49+J49+K49+L49+M49+N49+O49+P49+Q49+R49+S49</f>
        <v>0</v>
      </c>
      <c r="U49" s="264">
        <v>0</v>
      </c>
      <c r="V49" s="255">
        <f t="shared" ref="V49:V55" si="21">E49-F49</f>
        <v>500000</v>
      </c>
      <c r="W49" s="139">
        <f t="shared" si="1"/>
        <v>0</v>
      </c>
      <c r="X49" s="40"/>
      <c r="Y49" s="40"/>
      <c r="Z49" s="40"/>
      <c r="AA49" s="40"/>
      <c r="AB49" s="40"/>
      <c r="AC49" s="40"/>
      <c r="AD49" s="40"/>
      <c r="AE49" s="16"/>
      <c r="AF49" s="16"/>
      <c r="AG49" s="16"/>
      <c r="AH49" s="16"/>
      <c r="AI49" s="16"/>
      <c r="AJ49" s="16"/>
    </row>
    <row r="50" spans="1:36" ht="21.75" hidden="1" customHeight="1">
      <c r="A50" s="295"/>
      <c r="B50" s="20"/>
      <c r="C50" s="19"/>
      <c r="D50" s="9"/>
      <c r="E50" s="151"/>
      <c r="F50" s="152">
        <f t="shared" si="20"/>
        <v>0</v>
      </c>
      <c r="G50" s="257"/>
      <c r="H50" s="261"/>
      <c r="I50" s="261"/>
      <c r="J50" s="261"/>
      <c r="K50" s="261"/>
      <c r="L50" s="262"/>
      <c r="M50" s="262"/>
      <c r="N50" s="262"/>
      <c r="O50" s="262"/>
      <c r="P50" s="262"/>
      <c r="Q50" s="262"/>
      <c r="R50" s="262"/>
      <c r="S50" s="262"/>
      <c r="T50" s="143">
        <f>H50+I50+J50+K50+L50+M50+N50+O50+P50+Q50+R50+S50</f>
        <v>0</v>
      </c>
      <c r="U50" s="143"/>
      <c r="V50" s="153">
        <f t="shared" si="21"/>
        <v>0</v>
      </c>
      <c r="W50" s="139" t="e">
        <f t="shared" si="1"/>
        <v>#DIV/0!</v>
      </c>
      <c r="X50" s="40"/>
      <c r="Y50" s="40"/>
      <c r="Z50" s="40"/>
      <c r="AA50" s="40"/>
      <c r="AB50" s="40"/>
      <c r="AC50" s="40"/>
      <c r="AD50" s="40"/>
      <c r="AE50" s="16"/>
      <c r="AF50" s="16"/>
      <c r="AG50" s="16"/>
      <c r="AH50" s="16"/>
      <c r="AI50" s="16"/>
      <c r="AJ50" s="16"/>
    </row>
    <row r="51" spans="1:36" ht="21.75" hidden="1" customHeight="1">
      <c r="A51" s="295"/>
      <c r="B51" s="20"/>
      <c r="C51" s="19"/>
      <c r="D51" s="9"/>
      <c r="E51" s="151"/>
      <c r="F51" s="152">
        <f t="shared" si="20"/>
        <v>0</v>
      </c>
      <c r="G51" s="257"/>
      <c r="H51" s="261"/>
      <c r="I51" s="261"/>
      <c r="J51" s="261"/>
      <c r="K51" s="261"/>
      <c r="L51" s="262"/>
      <c r="M51" s="262"/>
      <c r="N51" s="262"/>
      <c r="O51" s="262"/>
      <c r="P51" s="262"/>
      <c r="Q51" s="262"/>
      <c r="R51" s="262"/>
      <c r="S51" s="262"/>
      <c r="T51" s="143">
        <f>H51+I51+J51+K51+L51+M51+N51+O51+P51+Q51+R51+S51</f>
        <v>0</v>
      </c>
      <c r="U51" s="143"/>
      <c r="V51" s="153">
        <f t="shared" si="21"/>
        <v>0</v>
      </c>
      <c r="W51" s="139" t="e">
        <f t="shared" si="1"/>
        <v>#DIV/0!</v>
      </c>
      <c r="X51" s="40"/>
      <c r="Y51" s="40"/>
      <c r="Z51" s="40"/>
      <c r="AA51" s="40"/>
      <c r="AB51" s="40"/>
      <c r="AC51" s="40"/>
      <c r="AD51" s="40"/>
      <c r="AE51" s="16"/>
      <c r="AF51" s="16"/>
      <c r="AG51" s="16"/>
      <c r="AH51" s="16"/>
      <c r="AI51" s="16"/>
      <c r="AJ51" s="16"/>
    </row>
    <row r="52" spans="1:36" ht="0.75" hidden="1" customHeight="1">
      <c r="A52" s="295"/>
      <c r="D52" s="91"/>
      <c r="E52" s="148"/>
      <c r="F52" s="152">
        <f t="shared" si="20"/>
        <v>0</v>
      </c>
      <c r="G52" s="152"/>
      <c r="H52" s="265"/>
      <c r="I52" s="265"/>
      <c r="J52" s="265"/>
      <c r="K52" s="265"/>
      <c r="L52" s="262"/>
      <c r="M52" s="262"/>
      <c r="N52" s="262"/>
      <c r="O52" s="262"/>
      <c r="P52" s="262"/>
      <c r="Q52" s="262"/>
      <c r="R52" s="262"/>
      <c r="S52" s="262"/>
      <c r="T52" s="143">
        <f>H52+I52+J52+K52+L52+M52+N52</f>
        <v>0</v>
      </c>
      <c r="U52" s="143"/>
      <c r="V52" s="153">
        <f t="shared" si="21"/>
        <v>0</v>
      </c>
      <c r="W52" s="139" t="e">
        <f t="shared" si="1"/>
        <v>#DIV/0!</v>
      </c>
      <c r="X52" s="40"/>
      <c r="Y52" s="40"/>
      <c r="Z52" s="40"/>
      <c r="AA52" s="40"/>
      <c r="AB52" s="40"/>
      <c r="AC52" s="40"/>
      <c r="AD52" s="40"/>
      <c r="AE52" s="16"/>
      <c r="AF52" s="16"/>
      <c r="AG52" s="16"/>
      <c r="AH52" s="16"/>
      <c r="AI52" s="16"/>
      <c r="AJ52" s="16"/>
    </row>
    <row r="53" spans="1:36" ht="98.25" hidden="1" customHeight="1">
      <c r="A53" s="295"/>
      <c r="B53" s="20"/>
      <c r="C53" s="19"/>
      <c r="D53" s="82"/>
      <c r="E53" s="148"/>
      <c r="F53" s="152">
        <f t="shared" si="20"/>
        <v>0</v>
      </c>
      <c r="G53" s="152"/>
      <c r="H53" s="265"/>
      <c r="I53" s="265"/>
      <c r="J53" s="265"/>
      <c r="K53" s="265"/>
      <c r="L53" s="262"/>
      <c r="M53" s="262"/>
      <c r="N53" s="262"/>
      <c r="O53" s="262"/>
      <c r="P53" s="262"/>
      <c r="Q53" s="262"/>
      <c r="R53" s="262"/>
      <c r="S53" s="262"/>
      <c r="T53" s="143">
        <f>H53+I53+J53+K53+L53+M53+N53+O53+P53+Q53+R53+S53</f>
        <v>0</v>
      </c>
      <c r="U53" s="143"/>
      <c r="V53" s="153">
        <f t="shared" si="21"/>
        <v>0</v>
      </c>
      <c r="W53" s="139" t="e">
        <f t="shared" si="1"/>
        <v>#DIV/0!</v>
      </c>
      <c r="X53" s="40"/>
      <c r="Y53" s="40"/>
      <c r="Z53" s="40"/>
      <c r="AA53" s="40"/>
      <c r="AB53" s="40"/>
      <c r="AC53" s="40"/>
      <c r="AD53" s="40"/>
      <c r="AE53" s="16"/>
      <c r="AF53" s="16"/>
      <c r="AG53" s="16"/>
      <c r="AH53" s="16"/>
      <c r="AI53" s="16"/>
      <c r="AJ53" s="16"/>
    </row>
    <row r="54" spans="1:36" ht="84" hidden="1" customHeight="1">
      <c r="A54" s="295"/>
      <c r="B54" s="20"/>
      <c r="C54" s="118"/>
      <c r="D54" s="198"/>
      <c r="E54" s="148"/>
      <c r="F54" s="140">
        <f t="shared" si="20"/>
        <v>0</v>
      </c>
      <c r="G54" s="140"/>
      <c r="H54" s="138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>
        <f>H54+I54+J54+K54+L54+M54+N54+O54+P54+Q54+R54+S54</f>
        <v>0</v>
      </c>
      <c r="U54" s="138"/>
      <c r="V54" s="139">
        <f t="shared" si="21"/>
        <v>0</v>
      </c>
      <c r="W54" s="139" t="e">
        <f t="shared" si="1"/>
        <v>#DIV/0!</v>
      </c>
      <c r="X54" s="40"/>
      <c r="Y54" s="40"/>
      <c r="Z54" s="40"/>
      <c r="AA54" s="40"/>
      <c r="AB54" s="40"/>
      <c r="AC54" s="40"/>
      <c r="AD54" s="40"/>
      <c r="AE54" s="16"/>
      <c r="AF54" s="16"/>
      <c r="AG54" s="16"/>
      <c r="AH54" s="16"/>
      <c r="AI54" s="16"/>
      <c r="AJ54" s="16"/>
    </row>
    <row r="55" spans="1:36" ht="97.5" hidden="1" customHeight="1">
      <c r="A55" s="295"/>
      <c r="B55" s="67"/>
      <c r="C55" s="182"/>
      <c r="D55" s="178"/>
      <c r="E55" s="148"/>
      <c r="F55" s="140">
        <f>G55+T55</f>
        <v>0</v>
      </c>
      <c r="G55" s="152"/>
      <c r="H55" s="261"/>
      <c r="I55" s="261"/>
      <c r="J55" s="261"/>
      <c r="K55" s="261"/>
      <c r="L55" s="262"/>
      <c r="M55" s="256"/>
      <c r="N55" s="262"/>
      <c r="O55" s="262"/>
      <c r="P55" s="262"/>
      <c r="Q55" s="262"/>
      <c r="R55" s="262"/>
      <c r="S55" s="262"/>
      <c r="T55" s="143">
        <f>H55+I55+J55+K55</f>
        <v>0</v>
      </c>
      <c r="U55" s="143"/>
      <c r="V55" s="139">
        <f t="shared" si="21"/>
        <v>0</v>
      </c>
      <c r="W55" s="139" t="e">
        <f t="shared" si="1"/>
        <v>#DIV/0!</v>
      </c>
      <c r="X55" s="40"/>
      <c r="Y55" s="40"/>
      <c r="Z55" s="40"/>
      <c r="AA55" s="40"/>
      <c r="AB55" s="40"/>
      <c r="AC55" s="40"/>
      <c r="AD55" s="40"/>
      <c r="AE55" s="16"/>
      <c r="AF55" s="16"/>
      <c r="AG55" s="16"/>
      <c r="AH55" s="16"/>
      <c r="AI55" s="16"/>
      <c r="AJ55" s="16"/>
    </row>
    <row r="56" spans="1:36" ht="81" customHeight="1">
      <c r="A56" s="299">
        <v>17</v>
      </c>
      <c r="B56" s="128" t="s">
        <v>45</v>
      </c>
      <c r="C56" s="213" t="s">
        <v>46</v>
      </c>
      <c r="D56" s="184"/>
      <c r="E56" s="150">
        <f>E57+E58+E59</f>
        <v>500000</v>
      </c>
      <c r="F56" s="150">
        <f t="shared" ref="F56:V56" si="22">F57+F58+F59</f>
        <v>0</v>
      </c>
      <c r="G56" s="150">
        <f t="shared" si="22"/>
        <v>0</v>
      </c>
      <c r="H56" s="150">
        <f t="shared" si="22"/>
        <v>0</v>
      </c>
      <c r="I56" s="150">
        <f t="shared" si="22"/>
        <v>0</v>
      </c>
      <c r="J56" s="150">
        <f t="shared" si="22"/>
        <v>0</v>
      </c>
      <c r="K56" s="150">
        <f t="shared" si="22"/>
        <v>0</v>
      </c>
      <c r="L56" s="150">
        <f t="shared" si="22"/>
        <v>0</v>
      </c>
      <c r="M56" s="150">
        <f t="shared" si="22"/>
        <v>0</v>
      </c>
      <c r="N56" s="150">
        <f t="shared" si="22"/>
        <v>0</v>
      </c>
      <c r="O56" s="150">
        <f t="shared" si="22"/>
        <v>0</v>
      </c>
      <c r="P56" s="150">
        <f t="shared" si="22"/>
        <v>0</v>
      </c>
      <c r="Q56" s="150">
        <f t="shared" si="22"/>
        <v>0</v>
      </c>
      <c r="R56" s="150">
        <f t="shared" si="22"/>
        <v>0</v>
      </c>
      <c r="S56" s="150">
        <f t="shared" si="22"/>
        <v>0</v>
      </c>
      <c r="T56" s="150">
        <f t="shared" si="22"/>
        <v>0</v>
      </c>
      <c r="U56" s="150">
        <f t="shared" si="22"/>
        <v>0</v>
      </c>
      <c r="V56" s="150">
        <f t="shared" si="22"/>
        <v>500000</v>
      </c>
      <c r="W56" s="139">
        <f t="shared" si="1"/>
        <v>0</v>
      </c>
      <c r="X56" s="40"/>
      <c r="Y56" s="40"/>
      <c r="Z56" s="40"/>
      <c r="AA56" s="40"/>
      <c r="AB56" s="40"/>
      <c r="AC56" s="40"/>
      <c r="AD56" s="40"/>
      <c r="AE56" s="16"/>
      <c r="AF56" s="16"/>
      <c r="AG56" s="16"/>
      <c r="AH56" s="16"/>
      <c r="AI56" s="16"/>
      <c r="AJ56" s="16"/>
    </row>
    <row r="57" spans="1:36" ht="55.5" customHeight="1">
      <c r="A57" s="295">
        <v>18</v>
      </c>
      <c r="B57" s="67">
        <v>3110</v>
      </c>
      <c r="C57" s="252" t="s">
        <v>32</v>
      </c>
      <c r="D57" s="188" t="s">
        <v>97</v>
      </c>
      <c r="E57" s="148">
        <v>347200</v>
      </c>
      <c r="F57" s="140">
        <f>G57+T57</f>
        <v>0</v>
      </c>
      <c r="G57" s="140"/>
      <c r="H57" s="155"/>
      <c r="I57" s="155"/>
      <c r="J57" s="155"/>
      <c r="K57" s="155"/>
      <c r="L57" s="143"/>
      <c r="M57" s="143"/>
      <c r="N57" s="143"/>
      <c r="O57" s="143"/>
      <c r="P57" s="143"/>
      <c r="Q57" s="143"/>
      <c r="R57" s="143"/>
      <c r="S57" s="143"/>
      <c r="T57" s="143">
        <f>H57+I57+J57+K57+L57+M57+N57</f>
        <v>0</v>
      </c>
      <c r="U57" s="138">
        <v>0</v>
      </c>
      <c r="V57" s="139">
        <f>E57-F57</f>
        <v>347200</v>
      </c>
      <c r="W57" s="139">
        <f t="shared" si="1"/>
        <v>0</v>
      </c>
      <c r="X57" s="40"/>
      <c r="Y57" s="40"/>
      <c r="Z57" s="40"/>
      <c r="AA57" s="40"/>
      <c r="AB57" s="40"/>
      <c r="AC57" s="40"/>
      <c r="AD57" s="40"/>
      <c r="AE57" s="16"/>
      <c r="AF57" s="16"/>
      <c r="AG57" s="16"/>
      <c r="AH57" s="16"/>
      <c r="AI57" s="16"/>
      <c r="AJ57" s="16"/>
    </row>
    <row r="58" spans="1:36" ht="84.75" hidden="1" customHeight="1">
      <c r="A58" s="295"/>
      <c r="B58" s="67"/>
      <c r="C58" s="214"/>
      <c r="D58" s="188" t="s">
        <v>97</v>
      </c>
      <c r="E58" s="148"/>
      <c r="F58" s="140">
        <f t="shared" ref="F58:F59" si="23">G58+T58</f>
        <v>0</v>
      </c>
      <c r="G58" s="140"/>
      <c r="H58" s="155"/>
      <c r="I58" s="155"/>
      <c r="J58" s="155"/>
      <c r="K58" s="155"/>
      <c r="L58" s="143"/>
      <c r="M58" s="143"/>
      <c r="N58" s="143"/>
      <c r="O58" s="143"/>
      <c r="P58" s="143"/>
      <c r="Q58" s="143"/>
      <c r="R58" s="143"/>
      <c r="S58" s="143"/>
      <c r="T58" s="143">
        <f t="shared" ref="T58:T59" si="24">H58+I58+J58+K58+L58+M58+N58</f>
        <v>0</v>
      </c>
      <c r="U58" s="138"/>
      <c r="V58" s="139">
        <f t="shared" ref="V58:V59" si="25">E58-F58</f>
        <v>0</v>
      </c>
      <c r="W58" s="139" t="e">
        <f t="shared" si="1"/>
        <v>#DIV/0!</v>
      </c>
      <c r="X58" s="40"/>
      <c r="Y58" s="40"/>
      <c r="Z58" s="40"/>
      <c r="AA58" s="40"/>
      <c r="AB58" s="40"/>
      <c r="AC58" s="40"/>
      <c r="AD58" s="40"/>
      <c r="AE58" s="16"/>
      <c r="AF58" s="16"/>
      <c r="AG58" s="16"/>
      <c r="AH58" s="16"/>
      <c r="AI58" s="16"/>
      <c r="AJ58" s="16"/>
    </row>
    <row r="59" spans="1:36" ht="84.75" customHeight="1">
      <c r="A59" s="295">
        <v>19</v>
      </c>
      <c r="B59" s="67">
        <v>3132</v>
      </c>
      <c r="C59" s="282" t="s">
        <v>0</v>
      </c>
      <c r="D59" s="188" t="s">
        <v>97</v>
      </c>
      <c r="E59" s="148">
        <v>152800</v>
      </c>
      <c r="F59" s="140">
        <f t="shared" si="23"/>
        <v>0</v>
      </c>
      <c r="G59" s="140"/>
      <c r="H59" s="155"/>
      <c r="I59" s="155"/>
      <c r="J59" s="155"/>
      <c r="K59" s="155"/>
      <c r="L59" s="143"/>
      <c r="M59" s="143"/>
      <c r="N59" s="143"/>
      <c r="O59" s="143"/>
      <c r="P59" s="143"/>
      <c r="Q59" s="143"/>
      <c r="R59" s="143"/>
      <c r="S59" s="143"/>
      <c r="T59" s="143">
        <f t="shared" si="24"/>
        <v>0</v>
      </c>
      <c r="U59" s="138">
        <v>0</v>
      </c>
      <c r="V59" s="139">
        <f t="shared" si="25"/>
        <v>152800</v>
      </c>
      <c r="W59" s="139">
        <f t="shared" si="1"/>
        <v>0</v>
      </c>
      <c r="X59" s="40"/>
      <c r="Y59" s="40"/>
      <c r="Z59" s="40"/>
      <c r="AA59" s="40"/>
      <c r="AB59" s="40"/>
      <c r="AC59" s="40"/>
      <c r="AD59" s="40"/>
      <c r="AE59" s="16"/>
      <c r="AF59" s="16"/>
      <c r="AG59" s="16"/>
      <c r="AH59" s="16"/>
      <c r="AI59" s="16"/>
      <c r="AJ59" s="16"/>
    </row>
    <row r="60" spans="1:36" ht="84.75" customHeight="1">
      <c r="A60" s="299">
        <v>20</v>
      </c>
      <c r="B60" s="128" t="s">
        <v>98</v>
      </c>
      <c r="C60" s="281" t="s">
        <v>25</v>
      </c>
      <c r="D60" s="284"/>
      <c r="E60" s="150">
        <f>E61</f>
        <v>406000</v>
      </c>
      <c r="F60" s="150">
        <f t="shared" ref="F60:V60" si="26">F61</f>
        <v>0</v>
      </c>
      <c r="G60" s="150">
        <f t="shared" si="26"/>
        <v>0</v>
      </c>
      <c r="H60" s="150">
        <f t="shared" si="26"/>
        <v>0</v>
      </c>
      <c r="I60" s="150">
        <f t="shared" si="26"/>
        <v>0</v>
      </c>
      <c r="J60" s="150">
        <f t="shared" si="26"/>
        <v>0</v>
      </c>
      <c r="K60" s="150">
        <f t="shared" si="26"/>
        <v>0</v>
      </c>
      <c r="L60" s="150">
        <f t="shared" si="26"/>
        <v>0</v>
      </c>
      <c r="M60" s="150">
        <f t="shared" si="26"/>
        <v>0</v>
      </c>
      <c r="N60" s="150">
        <f t="shared" si="26"/>
        <v>0</v>
      </c>
      <c r="O60" s="150">
        <f t="shared" si="26"/>
        <v>0</v>
      </c>
      <c r="P60" s="150">
        <f t="shared" si="26"/>
        <v>0</v>
      </c>
      <c r="Q60" s="150">
        <f t="shared" si="26"/>
        <v>0</v>
      </c>
      <c r="R60" s="150">
        <f t="shared" si="26"/>
        <v>0</v>
      </c>
      <c r="S60" s="150">
        <f t="shared" si="26"/>
        <v>0</v>
      </c>
      <c r="T60" s="150">
        <f t="shared" si="26"/>
        <v>0</v>
      </c>
      <c r="U60" s="150">
        <f t="shared" si="26"/>
        <v>0</v>
      </c>
      <c r="V60" s="150">
        <f t="shared" si="26"/>
        <v>406000</v>
      </c>
      <c r="W60" s="139">
        <f t="shared" si="1"/>
        <v>0</v>
      </c>
      <c r="X60" s="40"/>
      <c r="Y60" s="40"/>
      <c r="Z60" s="40"/>
      <c r="AA60" s="40"/>
      <c r="AB60" s="40"/>
      <c r="AC60" s="40"/>
      <c r="AD60" s="40"/>
      <c r="AE60" s="16"/>
      <c r="AF60" s="16"/>
      <c r="AG60" s="16"/>
      <c r="AH60" s="16"/>
      <c r="AI60" s="16"/>
      <c r="AJ60" s="16"/>
    </row>
    <row r="61" spans="1:36" ht="110.25" customHeight="1">
      <c r="A61" s="295">
        <v>21</v>
      </c>
      <c r="B61" s="67">
        <v>3210</v>
      </c>
      <c r="C61" s="282" t="s">
        <v>31</v>
      </c>
      <c r="D61" s="237" t="s">
        <v>99</v>
      </c>
      <c r="E61" s="148">
        <v>406000</v>
      </c>
      <c r="F61" s="140">
        <f>G61+T61</f>
        <v>0</v>
      </c>
      <c r="G61" s="140"/>
      <c r="H61" s="155"/>
      <c r="I61" s="155"/>
      <c r="J61" s="155"/>
      <c r="K61" s="155"/>
      <c r="L61" s="143"/>
      <c r="M61" s="143"/>
      <c r="N61" s="143"/>
      <c r="O61" s="143"/>
      <c r="P61" s="143"/>
      <c r="Q61" s="143"/>
      <c r="R61" s="143"/>
      <c r="S61" s="143"/>
      <c r="T61" s="143">
        <f>H61+I61+J61</f>
        <v>0</v>
      </c>
      <c r="U61" s="138">
        <v>0</v>
      </c>
      <c r="V61" s="139">
        <f>E61-F61</f>
        <v>406000</v>
      </c>
      <c r="W61" s="139">
        <f t="shared" si="1"/>
        <v>0</v>
      </c>
      <c r="X61" s="40"/>
      <c r="Y61" s="40"/>
      <c r="Z61" s="40"/>
      <c r="AA61" s="40"/>
      <c r="AB61" s="40"/>
      <c r="AC61" s="40"/>
      <c r="AD61" s="40"/>
      <c r="AE61" s="16"/>
      <c r="AF61" s="16"/>
      <c r="AG61" s="16"/>
      <c r="AH61" s="16"/>
      <c r="AI61" s="16"/>
      <c r="AJ61" s="16"/>
    </row>
    <row r="62" spans="1:36" ht="46.5" customHeight="1">
      <c r="A62" s="299">
        <v>22</v>
      </c>
      <c r="B62" s="128" t="s">
        <v>82</v>
      </c>
      <c r="C62" s="84" t="s">
        <v>71</v>
      </c>
      <c r="D62" s="243"/>
      <c r="E62" s="150">
        <f>E63</f>
        <v>7900000</v>
      </c>
      <c r="F62" s="150">
        <f t="shared" ref="F62:T62" si="27">F63</f>
        <v>3111794</v>
      </c>
      <c r="G62" s="150">
        <f t="shared" si="27"/>
        <v>3111794</v>
      </c>
      <c r="H62" s="150">
        <f t="shared" si="27"/>
        <v>0</v>
      </c>
      <c r="I62" s="150">
        <f t="shared" si="27"/>
        <v>0</v>
      </c>
      <c r="J62" s="150">
        <f t="shared" si="27"/>
        <v>0</v>
      </c>
      <c r="K62" s="150">
        <f t="shared" si="27"/>
        <v>0</v>
      </c>
      <c r="L62" s="150">
        <f t="shared" si="27"/>
        <v>0</v>
      </c>
      <c r="M62" s="150">
        <f t="shared" si="27"/>
        <v>0</v>
      </c>
      <c r="N62" s="150">
        <f t="shared" si="27"/>
        <v>0</v>
      </c>
      <c r="O62" s="150">
        <f t="shared" si="27"/>
        <v>0</v>
      </c>
      <c r="P62" s="150">
        <f t="shared" si="27"/>
        <v>0</v>
      </c>
      <c r="Q62" s="150">
        <f t="shared" si="27"/>
        <v>0</v>
      </c>
      <c r="R62" s="150">
        <f t="shared" si="27"/>
        <v>0</v>
      </c>
      <c r="S62" s="150">
        <f t="shared" si="27"/>
        <v>0</v>
      </c>
      <c r="T62" s="150">
        <f t="shared" si="27"/>
        <v>0</v>
      </c>
      <c r="U62" s="150">
        <f>U63</f>
        <v>3111794</v>
      </c>
      <c r="V62" s="150">
        <f>V63</f>
        <v>4788206</v>
      </c>
      <c r="W62" s="139">
        <f t="shared" si="1"/>
        <v>39.389797468354431</v>
      </c>
      <c r="X62" s="40"/>
      <c r="Y62" s="40"/>
      <c r="Z62" s="40"/>
      <c r="AA62" s="40"/>
      <c r="AB62" s="40"/>
      <c r="AC62" s="40"/>
      <c r="AD62" s="40"/>
      <c r="AE62" s="16"/>
      <c r="AF62" s="16"/>
      <c r="AG62" s="16"/>
      <c r="AH62" s="16"/>
      <c r="AI62" s="16"/>
      <c r="AJ62" s="16"/>
    </row>
    <row r="63" spans="1:36" ht="78" customHeight="1">
      <c r="A63" s="295">
        <v>23</v>
      </c>
      <c r="B63" s="39">
        <v>3110</v>
      </c>
      <c r="C63" s="282" t="s">
        <v>32</v>
      </c>
      <c r="D63" s="237" t="s">
        <v>83</v>
      </c>
      <c r="E63" s="148">
        <v>7900000</v>
      </c>
      <c r="F63" s="140">
        <f>G63+T63</f>
        <v>3111794</v>
      </c>
      <c r="G63" s="140">
        <v>3111794</v>
      </c>
      <c r="H63" s="138"/>
      <c r="I63" s="138"/>
      <c r="J63" s="139"/>
      <c r="K63" s="139"/>
      <c r="L63" s="267"/>
      <c r="M63" s="263"/>
      <c r="N63" s="263"/>
      <c r="O63" s="263"/>
      <c r="P63" s="263"/>
      <c r="Q63" s="263"/>
      <c r="R63" s="263"/>
      <c r="S63" s="263"/>
      <c r="T63" s="143">
        <f t="shared" ref="T63" si="28">H63+I63+J63+K63+L63+M63</f>
        <v>0</v>
      </c>
      <c r="U63" s="143">
        <v>3111794</v>
      </c>
      <c r="V63" s="139">
        <f>E63-F63</f>
        <v>4788206</v>
      </c>
      <c r="W63" s="139">
        <f>U63*100/E63</f>
        <v>39.389797468354431</v>
      </c>
      <c r="X63" s="40"/>
      <c r="Y63" s="40"/>
      <c r="Z63" s="40"/>
      <c r="AA63" s="40"/>
      <c r="AB63" s="40"/>
      <c r="AC63" s="40"/>
      <c r="AD63" s="40"/>
      <c r="AE63" s="16"/>
      <c r="AF63" s="16"/>
      <c r="AG63" s="16"/>
      <c r="AH63" s="16"/>
      <c r="AI63" s="16"/>
      <c r="AJ63" s="16"/>
    </row>
    <row r="64" spans="1:36" ht="57.75" customHeight="1">
      <c r="A64" s="300">
        <v>24</v>
      </c>
      <c r="B64" s="109" t="s">
        <v>18</v>
      </c>
      <c r="C64" s="170" t="s">
        <v>47</v>
      </c>
      <c r="D64" s="110"/>
      <c r="E64" s="145">
        <f>E65+E69</f>
        <v>6423000</v>
      </c>
      <c r="F64" s="145">
        <f t="shared" ref="F64:V64" si="29">F65+F69</f>
        <v>0</v>
      </c>
      <c r="G64" s="145">
        <f t="shared" si="29"/>
        <v>1776594</v>
      </c>
      <c r="H64" s="145">
        <f t="shared" si="29"/>
        <v>0</v>
      </c>
      <c r="I64" s="145">
        <f>I65+I69</f>
        <v>0</v>
      </c>
      <c r="J64" s="145">
        <f t="shared" si="29"/>
        <v>0</v>
      </c>
      <c r="K64" s="145">
        <f t="shared" si="29"/>
        <v>0</v>
      </c>
      <c r="L64" s="145">
        <f t="shared" si="29"/>
        <v>0</v>
      </c>
      <c r="M64" s="145">
        <f t="shared" si="29"/>
        <v>0</v>
      </c>
      <c r="N64" s="145">
        <f t="shared" si="29"/>
        <v>0</v>
      </c>
      <c r="O64" s="145">
        <f t="shared" si="29"/>
        <v>0</v>
      </c>
      <c r="P64" s="145">
        <f t="shared" si="29"/>
        <v>0</v>
      </c>
      <c r="Q64" s="145">
        <f t="shared" si="29"/>
        <v>0</v>
      </c>
      <c r="R64" s="145">
        <f t="shared" si="29"/>
        <v>0</v>
      </c>
      <c r="S64" s="145">
        <f t="shared" si="29"/>
        <v>0</v>
      </c>
      <c r="T64" s="145">
        <f t="shared" si="29"/>
        <v>0</v>
      </c>
      <c r="U64" s="145">
        <f t="shared" si="29"/>
        <v>0</v>
      </c>
      <c r="V64" s="145">
        <f t="shared" si="29"/>
        <v>6423000</v>
      </c>
      <c r="W64" s="139">
        <f t="shared" ref="W64:W73" si="30">U64*100/E64</f>
        <v>0</v>
      </c>
      <c r="X64" s="40"/>
      <c r="Y64" s="40"/>
      <c r="Z64" s="40"/>
      <c r="AA64" s="40"/>
      <c r="AB64" s="40"/>
      <c r="AC64" s="40"/>
      <c r="AD64" s="40"/>
      <c r="AE64" s="16"/>
      <c r="AF64" s="16"/>
      <c r="AG64" s="16"/>
      <c r="AH64" s="16"/>
      <c r="AI64" s="16"/>
      <c r="AJ64" s="16"/>
    </row>
    <row r="65" spans="1:36" ht="65.25" customHeight="1">
      <c r="A65" s="299">
        <v>25</v>
      </c>
      <c r="B65" s="238" t="s">
        <v>73</v>
      </c>
      <c r="C65" s="288" t="s">
        <v>51</v>
      </c>
      <c r="D65" s="247"/>
      <c r="E65" s="150">
        <f>E66+E67</f>
        <v>6423000</v>
      </c>
      <c r="F65" s="150">
        <f t="shared" ref="F65:V65" si="31">F66+F67</f>
        <v>0</v>
      </c>
      <c r="G65" s="150">
        <f t="shared" si="31"/>
        <v>0</v>
      </c>
      <c r="H65" s="150">
        <f t="shared" si="31"/>
        <v>0</v>
      </c>
      <c r="I65" s="150">
        <f t="shared" si="31"/>
        <v>0</v>
      </c>
      <c r="J65" s="150">
        <f t="shared" si="31"/>
        <v>0</v>
      </c>
      <c r="K65" s="150">
        <f t="shared" si="31"/>
        <v>0</v>
      </c>
      <c r="L65" s="150">
        <f t="shared" si="31"/>
        <v>0</v>
      </c>
      <c r="M65" s="150">
        <f t="shared" si="31"/>
        <v>0</v>
      </c>
      <c r="N65" s="150">
        <f t="shared" si="31"/>
        <v>0</v>
      </c>
      <c r="O65" s="150">
        <f t="shared" si="31"/>
        <v>0</v>
      </c>
      <c r="P65" s="150">
        <f t="shared" si="31"/>
        <v>0</v>
      </c>
      <c r="Q65" s="150">
        <f t="shared" si="31"/>
        <v>0</v>
      </c>
      <c r="R65" s="150">
        <f t="shared" si="31"/>
        <v>0</v>
      </c>
      <c r="S65" s="150">
        <f t="shared" si="31"/>
        <v>0</v>
      </c>
      <c r="T65" s="150">
        <f t="shared" si="31"/>
        <v>0</v>
      </c>
      <c r="U65" s="150">
        <f t="shared" si="31"/>
        <v>0</v>
      </c>
      <c r="V65" s="150">
        <f t="shared" si="31"/>
        <v>6423000</v>
      </c>
      <c r="W65" s="139">
        <f t="shared" si="30"/>
        <v>0</v>
      </c>
      <c r="X65" s="40"/>
      <c r="Y65" s="40"/>
      <c r="Z65" s="40"/>
      <c r="AA65" s="40"/>
      <c r="AB65" s="40"/>
      <c r="AC65" s="40"/>
      <c r="AD65" s="40"/>
      <c r="AE65" s="16"/>
      <c r="AF65" s="16"/>
      <c r="AG65" s="16"/>
      <c r="AH65" s="16"/>
      <c r="AI65" s="16"/>
      <c r="AJ65" s="16"/>
    </row>
    <row r="66" spans="1:36" s="246" customFormat="1" ht="118.5" customHeight="1">
      <c r="A66" s="296">
        <v>26</v>
      </c>
      <c r="B66" s="248" t="s">
        <v>6</v>
      </c>
      <c r="C66" s="282" t="s">
        <v>0</v>
      </c>
      <c r="D66" s="198" t="s">
        <v>84</v>
      </c>
      <c r="E66" s="239">
        <v>1500000</v>
      </c>
      <c r="F66" s="140">
        <f t="shared" ref="F66:F67" si="32">G66+T66</f>
        <v>0</v>
      </c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43">
        <f t="shared" ref="T66:T67" si="33">H66+I66+J66+K66+L66</f>
        <v>0</v>
      </c>
      <c r="U66" s="156">
        <v>0</v>
      </c>
      <c r="V66" s="143">
        <f t="shared" ref="V66:V67" si="34">E66-F66</f>
        <v>1500000</v>
      </c>
      <c r="W66" s="139">
        <f t="shared" si="30"/>
        <v>0</v>
      </c>
      <c r="X66" s="244"/>
      <c r="Y66" s="244"/>
      <c r="Z66" s="244"/>
      <c r="AA66" s="244"/>
      <c r="AB66" s="244"/>
      <c r="AC66" s="244"/>
      <c r="AD66" s="244"/>
      <c r="AE66" s="245"/>
      <c r="AF66" s="245"/>
      <c r="AG66" s="245"/>
      <c r="AH66" s="245"/>
      <c r="AI66" s="245"/>
      <c r="AJ66" s="245"/>
    </row>
    <row r="67" spans="1:36" s="246" customFormat="1" ht="63.75" customHeight="1">
      <c r="A67" s="296">
        <v>27</v>
      </c>
      <c r="B67" s="248" t="s">
        <v>6</v>
      </c>
      <c r="C67" s="282" t="s">
        <v>0</v>
      </c>
      <c r="D67" s="198" t="s">
        <v>72</v>
      </c>
      <c r="E67" s="239">
        <v>4923000</v>
      </c>
      <c r="F67" s="140">
        <f t="shared" si="32"/>
        <v>0</v>
      </c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43">
        <f t="shared" si="33"/>
        <v>0</v>
      </c>
      <c r="U67" s="156">
        <v>0</v>
      </c>
      <c r="V67" s="143">
        <f t="shared" si="34"/>
        <v>4923000</v>
      </c>
      <c r="W67" s="139">
        <f t="shared" si="30"/>
        <v>0</v>
      </c>
      <c r="X67" s="244"/>
      <c r="Y67" s="244"/>
      <c r="Z67" s="244"/>
      <c r="AA67" s="244"/>
      <c r="AB67" s="244"/>
      <c r="AC67" s="244"/>
      <c r="AD67" s="244"/>
      <c r="AE67" s="245"/>
      <c r="AF67" s="245"/>
      <c r="AG67" s="245"/>
      <c r="AH67" s="245"/>
      <c r="AI67" s="245"/>
      <c r="AJ67" s="245"/>
    </row>
    <row r="68" spans="1:36" ht="26.25" hidden="1">
      <c r="A68" s="298"/>
      <c r="B68" s="68"/>
      <c r="C68" s="101"/>
      <c r="D68" s="83"/>
      <c r="E68" s="148"/>
      <c r="F68" s="140"/>
      <c r="G68" s="140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38"/>
      <c r="V68" s="143"/>
      <c r="W68" s="139" t="e">
        <f t="shared" si="30"/>
        <v>#DIV/0!</v>
      </c>
      <c r="X68" s="40"/>
      <c r="Y68" s="40"/>
      <c r="Z68" s="40"/>
      <c r="AA68" s="40"/>
      <c r="AB68" s="40"/>
      <c r="AC68" s="40"/>
      <c r="AD68" s="40"/>
      <c r="AE68" s="16"/>
      <c r="AF68" s="16"/>
      <c r="AG68" s="16"/>
      <c r="AH68" s="16"/>
      <c r="AI68" s="16"/>
      <c r="AJ68" s="16"/>
    </row>
    <row r="69" spans="1:36" ht="75" hidden="1" customHeight="1">
      <c r="A69" s="297"/>
      <c r="B69" s="292" t="s">
        <v>105</v>
      </c>
      <c r="C69" s="98"/>
      <c r="D69" s="65"/>
      <c r="E69" s="146">
        <f>E70+E71+E72+E73</f>
        <v>0</v>
      </c>
      <c r="F69" s="146">
        <f t="shared" ref="F69:V69" si="35">F70+F71+F72+F73</f>
        <v>0</v>
      </c>
      <c r="G69" s="146">
        <f t="shared" si="35"/>
        <v>1776594</v>
      </c>
      <c r="H69" s="146">
        <f t="shared" si="35"/>
        <v>0</v>
      </c>
      <c r="I69" s="146">
        <f t="shared" si="35"/>
        <v>0</v>
      </c>
      <c r="J69" s="146">
        <f t="shared" si="35"/>
        <v>0</v>
      </c>
      <c r="K69" s="146">
        <f t="shared" si="35"/>
        <v>0</v>
      </c>
      <c r="L69" s="146">
        <f t="shared" si="35"/>
        <v>0</v>
      </c>
      <c r="M69" s="146">
        <f t="shared" si="35"/>
        <v>0</v>
      </c>
      <c r="N69" s="146">
        <f t="shared" si="35"/>
        <v>0</v>
      </c>
      <c r="O69" s="146">
        <f t="shared" si="35"/>
        <v>0</v>
      </c>
      <c r="P69" s="146">
        <f t="shared" si="35"/>
        <v>0</v>
      </c>
      <c r="Q69" s="146">
        <f t="shared" si="35"/>
        <v>0</v>
      </c>
      <c r="R69" s="146">
        <f t="shared" si="35"/>
        <v>0</v>
      </c>
      <c r="S69" s="146">
        <f t="shared" si="35"/>
        <v>0</v>
      </c>
      <c r="T69" s="146">
        <f t="shared" si="35"/>
        <v>0</v>
      </c>
      <c r="U69" s="146">
        <f t="shared" si="35"/>
        <v>0</v>
      </c>
      <c r="V69" s="146">
        <f t="shared" si="35"/>
        <v>0</v>
      </c>
      <c r="W69" s="139" t="e">
        <f t="shared" si="30"/>
        <v>#DIV/0!</v>
      </c>
      <c r="X69" s="40"/>
      <c r="Y69" s="40"/>
      <c r="Z69" s="40"/>
      <c r="AA69" s="40"/>
      <c r="AB69" s="40"/>
      <c r="AC69" s="40"/>
      <c r="AD69" s="40"/>
      <c r="AE69" s="16"/>
      <c r="AF69" s="16"/>
      <c r="AG69" s="16"/>
      <c r="AH69" s="16"/>
      <c r="AI69" s="16"/>
      <c r="AJ69" s="16"/>
    </row>
    <row r="70" spans="1:36" ht="116.25" hidden="1" customHeight="1">
      <c r="A70" s="295"/>
      <c r="B70" s="20">
        <v>3110</v>
      </c>
      <c r="C70" s="101" t="s">
        <v>32</v>
      </c>
      <c r="D70" s="83" t="s">
        <v>106</v>
      </c>
      <c r="E70" s="151"/>
      <c r="F70" s="143"/>
      <c r="G70" s="140">
        <v>1776594</v>
      </c>
      <c r="H70" s="143"/>
      <c r="I70" s="155"/>
      <c r="J70" s="155"/>
      <c r="K70" s="155"/>
      <c r="L70" s="143"/>
      <c r="M70" s="139"/>
      <c r="N70" s="139"/>
      <c r="O70" s="139"/>
      <c r="P70" s="139"/>
      <c r="Q70" s="139"/>
      <c r="R70" s="139"/>
      <c r="S70" s="139"/>
      <c r="T70" s="143">
        <f>H70+I70+J70+K70+L70</f>
        <v>0</v>
      </c>
      <c r="U70" s="138">
        <v>0</v>
      </c>
      <c r="V70" s="139">
        <f t="shared" ref="V70:V73" si="36">E70-F70</f>
        <v>0</v>
      </c>
      <c r="W70" s="139" t="e">
        <f t="shared" si="30"/>
        <v>#DIV/0!</v>
      </c>
      <c r="X70" s="40"/>
      <c r="Y70" s="40"/>
      <c r="Z70" s="40"/>
      <c r="AA70" s="40"/>
      <c r="AB70" s="40"/>
      <c r="AC70" s="40"/>
      <c r="AD70" s="40"/>
      <c r="AE70" s="16"/>
      <c r="AF70" s="16"/>
      <c r="AG70" s="16"/>
      <c r="AH70" s="16"/>
      <c r="AI70" s="16"/>
      <c r="AJ70" s="16"/>
    </row>
    <row r="71" spans="1:36" ht="36" hidden="1" customHeight="1">
      <c r="A71" s="295"/>
      <c r="B71" s="20"/>
      <c r="C71" s="101"/>
      <c r="D71" s="83"/>
      <c r="E71" s="151"/>
      <c r="F71" s="143">
        <f>G71+T71</f>
        <v>0</v>
      </c>
      <c r="G71" s="140"/>
      <c r="H71" s="163"/>
      <c r="I71" s="155"/>
      <c r="J71" s="155"/>
      <c r="K71" s="155"/>
      <c r="L71" s="143"/>
      <c r="M71" s="139"/>
      <c r="N71" s="139"/>
      <c r="O71" s="139"/>
      <c r="P71" s="139"/>
      <c r="Q71" s="139"/>
      <c r="R71" s="139"/>
      <c r="S71" s="139"/>
      <c r="T71" s="143">
        <f t="shared" ref="T71:T73" si="37">H71+I71+J71+K71</f>
        <v>0</v>
      </c>
      <c r="U71" s="138"/>
      <c r="V71" s="139">
        <f t="shared" si="36"/>
        <v>0</v>
      </c>
      <c r="W71" s="139" t="e">
        <f t="shared" si="30"/>
        <v>#DIV/0!</v>
      </c>
      <c r="X71" s="40"/>
      <c r="Y71" s="40"/>
      <c r="Z71" s="40"/>
      <c r="AA71" s="40"/>
      <c r="AB71" s="40"/>
      <c r="AC71" s="40"/>
      <c r="AD71" s="40"/>
      <c r="AE71" s="16"/>
      <c r="AF71" s="16"/>
      <c r="AG71" s="16"/>
      <c r="AH71" s="16"/>
      <c r="AI71" s="16"/>
      <c r="AJ71" s="16"/>
    </row>
    <row r="72" spans="1:36" ht="51" hidden="1" customHeight="1">
      <c r="A72" s="295"/>
      <c r="B72" s="20"/>
      <c r="C72" s="101"/>
      <c r="D72" s="83"/>
      <c r="E72" s="151"/>
      <c r="F72" s="143">
        <f>G72+T72</f>
        <v>0</v>
      </c>
      <c r="G72" s="140"/>
      <c r="H72" s="268"/>
      <c r="I72" s="155"/>
      <c r="J72" s="155"/>
      <c r="K72" s="155"/>
      <c r="L72" s="143"/>
      <c r="M72" s="139"/>
      <c r="N72" s="139"/>
      <c r="O72" s="139"/>
      <c r="P72" s="139"/>
      <c r="Q72" s="139"/>
      <c r="R72" s="139"/>
      <c r="S72" s="139"/>
      <c r="T72" s="143">
        <f t="shared" si="37"/>
        <v>0</v>
      </c>
      <c r="U72" s="138"/>
      <c r="V72" s="139">
        <f t="shared" si="36"/>
        <v>0</v>
      </c>
      <c r="W72" s="139" t="e">
        <f t="shared" si="30"/>
        <v>#DIV/0!</v>
      </c>
      <c r="X72" s="40"/>
      <c r="Y72" s="40"/>
      <c r="Z72" s="40"/>
      <c r="AA72" s="40"/>
      <c r="AB72" s="40"/>
      <c r="AC72" s="40"/>
      <c r="AD72" s="40"/>
      <c r="AE72" s="16"/>
      <c r="AF72" s="16"/>
      <c r="AG72" s="16"/>
      <c r="AH72" s="16"/>
      <c r="AI72" s="16"/>
      <c r="AJ72" s="16"/>
    </row>
    <row r="73" spans="1:36" ht="48" hidden="1" customHeight="1">
      <c r="A73" s="295"/>
      <c r="B73" s="20"/>
      <c r="C73" s="214"/>
      <c r="D73" s="83"/>
      <c r="E73" s="151"/>
      <c r="F73" s="143">
        <f>G73+T73</f>
        <v>0</v>
      </c>
      <c r="G73" s="140"/>
      <c r="H73" s="139"/>
      <c r="I73" s="155"/>
      <c r="J73" s="155"/>
      <c r="K73" s="155"/>
      <c r="L73" s="143"/>
      <c r="M73" s="139"/>
      <c r="N73" s="139"/>
      <c r="O73" s="139"/>
      <c r="P73" s="139"/>
      <c r="Q73" s="139"/>
      <c r="R73" s="139"/>
      <c r="S73" s="139"/>
      <c r="T73" s="143">
        <f t="shared" si="37"/>
        <v>0</v>
      </c>
      <c r="U73" s="138"/>
      <c r="V73" s="139">
        <f t="shared" si="36"/>
        <v>0</v>
      </c>
      <c r="W73" s="139" t="e">
        <f t="shared" si="30"/>
        <v>#DIV/0!</v>
      </c>
      <c r="X73" s="40"/>
      <c r="Y73" s="40"/>
      <c r="Z73" s="40"/>
      <c r="AA73" s="40"/>
      <c r="AB73" s="40"/>
      <c r="AC73" s="40"/>
      <c r="AD73" s="40"/>
      <c r="AE73" s="16"/>
      <c r="AF73" s="16"/>
      <c r="AG73" s="16"/>
      <c r="AH73" s="16"/>
      <c r="AI73" s="16"/>
      <c r="AJ73" s="16"/>
    </row>
    <row r="74" spans="1:36" ht="74.25" hidden="1" customHeight="1">
      <c r="A74" s="295"/>
      <c r="B74" s="20"/>
      <c r="C74" s="101"/>
      <c r="D74" s="198"/>
      <c r="E74" s="151"/>
      <c r="F74" s="140">
        <f>G74+T74</f>
        <v>0</v>
      </c>
      <c r="G74" s="140"/>
      <c r="H74" s="155"/>
      <c r="I74" s="155"/>
      <c r="J74" s="155"/>
      <c r="K74" s="155"/>
      <c r="L74" s="143"/>
      <c r="M74" s="139"/>
      <c r="N74" s="139"/>
      <c r="O74" s="139"/>
      <c r="P74" s="139"/>
      <c r="Q74" s="139"/>
      <c r="R74" s="139"/>
      <c r="S74" s="139"/>
      <c r="T74" s="143">
        <f>H74+I74+J74+K74+L74</f>
        <v>0</v>
      </c>
      <c r="U74" s="138"/>
      <c r="V74" s="139">
        <f t="shared" ref="V74" si="38">E74-F74</f>
        <v>0</v>
      </c>
      <c r="W74" s="139" t="e">
        <f t="shared" ref="W74" si="39">U74*100/E74</f>
        <v>#DIV/0!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59.25" hidden="1" customHeight="1">
      <c r="A75" s="299"/>
      <c r="B75" s="86">
        <v>617640</v>
      </c>
      <c r="C75" s="196" t="s">
        <v>25</v>
      </c>
      <c r="D75" s="92"/>
      <c r="E75" s="150">
        <f>E76</f>
        <v>0</v>
      </c>
      <c r="F75" s="150">
        <f t="shared" ref="F75:W75" si="40">F76</f>
        <v>0</v>
      </c>
      <c r="G75" s="150">
        <f t="shared" si="40"/>
        <v>0</v>
      </c>
      <c r="H75" s="150">
        <f t="shared" si="40"/>
        <v>0</v>
      </c>
      <c r="I75" s="150">
        <f t="shared" si="40"/>
        <v>0</v>
      </c>
      <c r="J75" s="150">
        <f t="shared" si="40"/>
        <v>0</v>
      </c>
      <c r="K75" s="150">
        <f t="shared" si="40"/>
        <v>0</v>
      </c>
      <c r="L75" s="150">
        <f t="shared" si="40"/>
        <v>0</v>
      </c>
      <c r="M75" s="150">
        <f t="shared" si="40"/>
        <v>0</v>
      </c>
      <c r="N75" s="150">
        <f t="shared" si="40"/>
        <v>0</v>
      </c>
      <c r="O75" s="150">
        <f t="shared" si="40"/>
        <v>0</v>
      </c>
      <c r="P75" s="150">
        <f t="shared" si="40"/>
        <v>0</v>
      </c>
      <c r="Q75" s="150">
        <f t="shared" si="40"/>
        <v>0</v>
      </c>
      <c r="R75" s="150">
        <f t="shared" si="40"/>
        <v>0</v>
      </c>
      <c r="S75" s="150">
        <f t="shared" si="40"/>
        <v>0</v>
      </c>
      <c r="T75" s="150">
        <f t="shared" si="40"/>
        <v>0</v>
      </c>
      <c r="U75" s="150">
        <f t="shared" si="40"/>
        <v>0</v>
      </c>
      <c r="V75" s="150">
        <f t="shared" si="40"/>
        <v>0</v>
      </c>
      <c r="W75" s="157" t="e">
        <f t="shared" si="40"/>
        <v>#DIV/0!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186.75" hidden="1" customHeight="1">
      <c r="A76" s="295"/>
      <c r="B76" s="20">
        <v>3132</v>
      </c>
      <c r="C76" s="19" t="s">
        <v>0</v>
      </c>
      <c r="D76" s="103"/>
      <c r="E76" s="151"/>
      <c r="F76" s="140">
        <f t="shared" ref="F76:F92" si="41">G76+T76</f>
        <v>0</v>
      </c>
      <c r="G76" s="140"/>
      <c r="H76" s="155"/>
      <c r="I76" s="155"/>
      <c r="J76" s="155"/>
      <c r="K76" s="155"/>
      <c r="L76" s="143"/>
      <c r="M76" s="139"/>
      <c r="N76" s="139"/>
      <c r="O76" s="139"/>
      <c r="P76" s="139"/>
      <c r="Q76" s="139"/>
      <c r="R76" s="139"/>
      <c r="S76" s="139"/>
      <c r="T76" s="143">
        <f t="shared" ref="T76:T92" si="42">H76+I76+J76+K76+L76+M76+N76+O76+P76+Q76</f>
        <v>0</v>
      </c>
      <c r="U76" s="138"/>
      <c r="V76" s="139">
        <f>E76-F76</f>
        <v>0</v>
      </c>
      <c r="W76" s="139" t="e">
        <f>U78*100/E76</f>
        <v>#DIV/0!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ht="0.75" hidden="1" customHeight="1">
      <c r="A77" s="295"/>
      <c r="B77" s="20"/>
      <c r="C77" s="19"/>
      <c r="D77" s="87"/>
      <c r="E77" s="151"/>
      <c r="F77" s="152">
        <f t="shared" si="41"/>
        <v>0</v>
      </c>
      <c r="G77" s="152"/>
      <c r="H77" s="269"/>
      <c r="I77" s="261"/>
      <c r="J77" s="261"/>
      <c r="K77" s="261"/>
      <c r="L77" s="262"/>
      <c r="M77" s="267"/>
      <c r="N77" s="267"/>
      <c r="O77" s="267"/>
      <c r="P77" s="267"/>
      <c r="Q77" s="267"/>
      <c r="R77" s="267"/>
      <c r="S77" s="267"/>
      <c r="T77" s="143">
        <f t="shared" si="42"/>
        <v>0</v>
      </c>
      <c r="U77" s="143"/>
      <c r="V77" s="153">
        <f>E77-F77</f>
        <v>0</v>
      </c>
      <c r="W77" s="139" t="e">
        <f t="shared" ref="W77:W97" si="43">U77*100/E77</f>
        <v>#DIV/0!</v>
      </c>
      <c r="X77" s="40"/>
      <c r="Y77" s="40"/>
      <c r="Z77" s="40"/>
      <c r="AA77" s="40"/>
      <c r="AB77" s="40"/>
      <c r="AC77" s="40"/>
      <c r="AD77" s="40"/>
      <c r="AE77" s="16"/>
      <c r="AF77" s="16"/>
      <c r="AG77" s="16"/>
      <c r="AH77" s="16"/>
      <c r="AI77" s="16"/>
      <c r="AJ77" s="16"/>
    </row>
    <row r="78" spans="1:36" ht="61.5" hidden="1" customHeight="1">
      <c r="A78" s="295"/>
      <c r="B78" s="78"/>
      <c r="C78" s="183"/>
      <c r="D78" s="184"/>
      <c r="E78" s="150"/>
      <c r="F78" s="185">
        <f t="shared" si="41"/>
        <v>0</v>
      </c>
      <c r="G78" s="270"/>
      <c r="H78" s="271"/>
      <c r="I78" s="272"/>
      <c r="J78" s="272"/>
      <c r="K78" s="272"/>
      <c r="L78" s="273"/>
      <c r="M78" s="273"/>
      <c r="N78" s="273"/>
      <c r="O78" s="273"/>
      <c r="P78" s="273"/>
      <c r="Q78" s="273"/>
      <c r="R78" s="273"/>
      <c r="S78" s="273"/>
      <c r="T78" s="169">
        <f>T79</f>
        <v>0</v>
      </c>
      <c r="U78" s="169"/>
      <c r="V78" s="185">
        <f>E78-F78</f>
        <v>0</v>
      </c>
      <c r="W78" s="139" t="e">
        <f t="shared" si="43"/>
        <v>#DIV/0!</v>
      </c>
      <c r="X78" s="40"/>
      <c r="Y78" s="40"/>
      <c r="Z78" s="40"/>
      <c r="AA78" s="40"/>
      <c r="AB78" s="40"/>
      <c r="AC78" s="40"/>
      <c r="AD78" s="40"/>
      <c r="AE78" s="16"/>
      <c r="AF78" s="16"/>
      <c r="AG78" s="16"/>
      <c r="AH78" s="16"/>
      <c r="AI78" s="16"/>
      <c r="AJ78" s="16"/>
    </row>
    <row r="79" spans="1:36" ht="63.75" hidden="1" customHeight="1">
      <c r="A79" s="295"/>
      <c r="B79" s="20"/>
      <c r="C79" s="179"/>
      <c r="D79" s="178"/>
      <c r="E79" s="151"/>
      <c r="F79" s="152">
        <f t="shared" si="41"/>
        <v>0</v>
      </c>
      <c r="G79" s="152"/>
      <c r="H79" s="155"/>
      <c r="I79" s="155"/>
      <c r="J79" s="261"/>
      <c r="K79" s="261"/>
      <c r="L79" s="262"/>
      <c r="M79" s="267"/>
      <c r="N79" s="267"/>
      <c r="O79" s="267"/>
      <c r="P79" s="267"/>
      <c r="Q79" s="267"/>
      <c r="R79" s="267"/>
      <c r="S79" s="267"/>
      <c r="T79" s="143">
        <f t="shared" si="42"/>
        <v>0</v>
      </c>
      <c r="U79" s="143"/>
      <c r="V79" s="153">
        <f>E79-F79</f>
        <v>0</v>
      </c>
      <c r="W79" s="139" t="e">
        <f t="shared" si="43"/>
        <v>#DIV/0!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ht="108.75" customHeight="1">
      <c r="A80" s="300">
        <v>28</v>
      </c>
      <c r="B80" s="109" t="s">
        <v>19</v>
      </c>
      <c r="C80" s="170" t="s">
        <v>57</v>
      </c>
      <c r="D80" s="111"/>
      <c r="E80" s="145">
        <f>E81</f>
        <v>500000</v>
      </c>
      <c r="F80" s="145">
        <f t="shared" ref="F80:V80" si="44">F81</f>
        <v>457269</v>
      </c>
      <c r="G80" s="145">
        <f t="shared" si="44"/>
        <v>457269</v>
      </c>
      <c r="H80" s="145">
        <f t="shared" si="44"/>
        <v>0</v>
      </c>
      <c r="I80" s="145">
        <f t="shared" si="44"/>
        <v>0</v>
      </c>
      <c r="J80" s="145">
        <f t="shared" si="44"/>
        <v>0</v>
      </c>
      <c r="K80" s="145">
        <f t="shared" si="44"/>
        <v>0</v>
      </c>
      <c r="L80" s="145">
        <f t="shared" si="44"/>
        <v>0</v>
      </c>
      <c r="M80" s="145">
        <f t="shared" si="44"/>
        <v>0</v>
      </c>
      <c r="N80" s="145">
        <f t="shared" si="44"/>
        <v>0</v>
      </c>
      <c r="O80" s="145">
        <f t="shared" si="44"/>
        <v>0</v>
      </c>
      <c r="P80" s="145">
        <f t="shared" si="44"/>
        <v>0</v>
      </c>
      <c r="Q80" s="145">
        <f t="shared" si="44"/>
        <v>0</v>
      </c>
      <c r="R80" s="145">
        <f t="shared" si="44"/>
        <v>0</v>
      </c>
      <c r="S80" s="145">
        <f t="shared" si="44"/>
        <v>0</v>
      </c>
      <c r="T80" s="145">
        <f t="shared" si="44"/>
        <v>0</v>
      </c>
      <c r="U80" s="145">
        <f t="shared" si="44"/>
        <v>4830</v>
      </c>
      <c r="V80" s="145">
        <f t="shared" si="44"/>
        <v>42731</v>
      </c>
      <c r="W80" s="139">
        <f t="shared" si="43"/>
        <v>0.96599999999999997</v>
      </c>
      <c r="X80" s="40"/>
      <c r="Y80" s="40"/>
      <c r="Z80" s="40"/>
      <c r="AA80" s="40"/>
      <c r="AB80" s="40"/>
      <c r="AC80" s="40"/>
      <c r="AD80" s="40"/>
      <c r="AE80" s="16"/>
      <c r="AF80" s="16"/>
      <c r="AG80" s="16"/>
      <c r="AH80" s="16"/>
      <c r="AI80" s="16"/>
      <c r="AJ80" s="16"/>
    </row>
    <row r="81" spans="1:36" ht="113.25" customHeight="1">
      <c r="A81" s="299">
        <v>29</v>
      </c>
      <c r="B81" s="128" t="s">
        <v>58</v>
      </c>
      <c r="C81" s="222" t="s">
        <v>59</v>
      </c>
      <c r="D81" s="199"/>
      <c r="E81" s="150">
        <f>E82</f>
        <v>500000</v>
      </c>
      <c r="F81" s="150">
        <f t="shared" ref="F81:W81" si="45">F82</f>
        <v>457269</v>
      </c>
      <c r="G81" s="150">
        <f t="shared" si="45"/>
        <v>457269</v>
      </c>
      <c r="H81" s="150">
        <f t="shared" si="45"/>
        <v>0</v>
      </c>
      <c r="I81" s="150">
        <f t="shared" si="45"/>
        <v>0</v>
      </c>
      <c r="J81" s="150">
        <f t="shared" si="45"/>
        <v>0</v>
      </c>
      <c r="K81" s="150">
        <f t="shared" si="45"/>
        <v>0</v>
      </c>
      <c r="L81" s="150">
        <f t="shared" si="45"/>
        <v>0</v>
      </c>
      <c r="M81" s="150">
        <f t="shared" si="45"/>
        <v>0</v>
      </c>
      <c r="N81" s="150">
        <f t="shared" si="45"/>
        <v>0</v>
      </c>
      <c r="O81" s="150">
        <f t="shared" si="45"/>
        <v>0</v>
      </c>
      <c r="P81" s="150">
        <f t="shared" si="45"/>
        <v>0</v>
      </c>
      <c r="Q81" s="150">
        <f t="shared" si="45"/>
        <v>0</v>
      </c>
      <c r="R81" s="150">
        <f t="shared" si="45"/>
        <v>0</v>
      </c>
      <c r="S81" s="150">
        <f t="shared" si="45"/>
        <v>0</v>
      </c>
      <c r="T81" s="150">
        <f t="shared" si="45"/>
        <v>0</v>
      </c>
      <c r="U81" s="150">
        <f t="shared" si="45"/>
        <v>4830</v>
      </c>
      <c r="V81" s="150">
        <f t="shared" si="45"/>
        <v>42731</v>
      </c>
      <c r="W81" s="157">
        <f t="shared" si="45"/>
        <v>0.96599999999999997</v>
      </c>
      <c r="X81" s="40"/>
      <c r="Y81" s="40"/>
      <c r="Z81" s="40"/>
      <c r="AA81" s="40"/>
      <c r="AB81" s="40"/>
      <c r="AC81" s="40"/>
      <c r="AD81" s="40"/>
      <c r="AE81" s="16"/>
      <c r="AF81" s="16"/>
      <c r="AG81" s="16"/>
      <c r="AH81" s="16"/>
      <c r="AI81" s="16"/>
      <c r="AJ81" s="16"/>
    </row>
    <row r="82" spans="1:36" ht="82.5" customHeight="1">
      <c r="A82" s="296">
        <v>30</v>
      </c>
      <c r="B82" s="131" t="s">
        <v>6</v>
      </c>
      <c r="C82" s="101" t="s">
        <v>0</v>
      </c>
      <c r="D82" s="200" t="s">
        <v>86</v>
      </c>
      <c r="E82" s="156">
        <v>500000</v>
      </c>
      <c r="F82" s="156">
        <f>G82+T82</f>
        <v>457269</v>
      </c>
      <c r="G82" s="156">
        <v>457269</v>
      </c>
      <c r="H82" s="156"/>
      <c r="I82" s="156"/>
      <c r="J82" s="156"/>
      <c r="K82" s="157"/>
      <c r="L82" s="157"/>
      <c r="M82" s="157"/>
      <c r="N82" s="157"/>
      <c r="O82" s="157"/>
      <c r="P82" s="157"/>
      <c r="Q82" s="157"/>
      <c r="R82" s="157"/>
      <c r="S82" s="157"/>
      <c r="T82" s="156">
        <f>H82+I82+J82</f>
        <v>0</v>
      </c>
      <c r="U82" s="156">
        <v>4830</v>
      </c>
      <c r="V82" s="156">
        <f>E82-F82</f>
        <v>42731</v>
      </c>
      <c r="W82" s="139">
        <f t="shared" si="43"/>
        <v>0.96599999999999997</v>
      </c>
      <c r="X82" s="40"/>
      <c r="Y82" s="40"/>
      <c r="Z82" s="40"/>
      <c r="AA82" s="40"/>
      <c r="AB82" s="40"/>
      <c r="AC82" s="40"/>
      <c r="AD82" s="40"/>
      <c r="AE82" s="16"/>
      <c r="AF82" s="16"/>
      <c r="AG82" s="16"/>
      <c r="AH82" s="16"/>
      <c r="AI82" s="16"/>
      <c r="AJ82" s="16"/>
    </row>
    <row r="83" spans="1:36" ht="2.25" hidden="1" customHeight="1">
      <c r="A83" s="301"/>
      <c r="B83" s="76"/>
      <c r="C83" s="75"/>
      <c r="D83" s="93"/>
      <c r="E83" s="158">
        <f>E84+E86+E88</f>
        <v>0</v>
      </c>
      <c r="F83" s="140">
        <f t="shared" si="41"/>
        <v>0</v>
      </c>
      <c r="G83" s="158">
        <f t="shared" ref="G83:V83" si="46">G84+G86+G88</f>
        <v>0</v>
      </c>
      <c r="H83" s="158">
        <f t="shared" si="46"/>
        <v>0</v>
      </c>
      <c r="I83" s="158">
        <f t="shared" si="46"/>
        <v>0</v>
      </c>
      <c r="J83" s="158">
        <f t="shared" si="46"/>
        <v>0</v>
      </c>
      <c r="K83" s="158">
        <f t="shared" si="46"/>
        <v>0</v>
      </c>
      <c r="L83" s="158">
        <f t="shared" si="46"/>
        <v>0</v>
      </c>
      <c r="M83" s="158">
        <f t="shared" si="46"/>
        <v>0</v>
      </c>
      <c r="N83" s="158">
        <f t="shared" si="46"/>
        <v>0</v>
      </c>
      <c r="O83" s="158">
        <f t="shared" si="46"/>
        <v>0</v>
      </c>
      <c r="P83" s="158">
        <f t="shared" si="46"/>
        <v>0</v>
      </c>
      <c r="Q83" s="158">
        <f t="shared" si="46"/>
        <v>0</v>
      </c>
      <c r="R83" s="158">
        <f t="shared" si="46"/>
        <v>0</v>
      </c>
      <c r="S83" s="158">
        <f t="shared" si="46"/>
        <v>0</v>
      </c>
      <c r="T83" s="143">
        <f t="shared" si="42"/>
        <v>0</v>
      </c>
      <c r="U83" s="158">
        <f t="shared" si="46"/>
        <v>0</v>
      </c>
      <c r="V83" s="158">
        <f t="shared" si="46"/>
        <v>0</v>
      </c>
      <c r="W83" s="139" t="e">
        <f t="shared" si="43"/>
        <v>#DIV/0!</v>
      </c>
      <c r="X83" s="40"/>
      <c r="Y83" s="40"/>
      <c r="Z83" s="40"/>
      <c r="AA83" s="40"/>
      <c r="AB83" s="40"/>
      <c r="AC83" s="40"/>
      <c r="AD83" s="40"/>
      <c r="AE83" s="16"/>
      <c r="AF83" s="16"/>
      <c r="AG83" s="16"/>
      <c r="AH83" s="16"/>
      <c r="AI83" s="16"/>
      <c r="AJ83" s="16"/>
    </row>
    <row r="84" spans="1:36" ht="41.25" hidden="1" customHeight="1">
      <c r="A84" s="302"/>
      <c r="B84" s="86"/>
      <c r="C84" s="94"/>
      <c r="D84" s="77"/>
      <c r="E84" s="159">
        <f>E85</f>
        <v>0</v>
      </c>
      <c r="F84" s="169">
        <f t="shared" si="41"/>
        <v>0</v>
      </c>
      <c r="G84" s="159">
        <f t="shared" ref="G84:V84" si="47">G85</f>
        <v>0</v>
      </c>
      <c r="H84" s="159">
        <f t="shared" si="47"/>
        <v>0</v>
      </c>
      <c r="I84" s="159">
        <f t="shared" si="47"/>
        <v>0</v>
      </c>
      <c r="J84" s="159">
        <f t="shared" si="47"/>
        <v>0</v>
      </c>
      <c r="K84" s="159">
        <f t="shared" si="47"/>
        <v>0</v>
      </c>
      <c r="L84" s="159">
        <f t="shared" si="47"/>
        <v>0</v>
      </c>
      <c r="M84" s="159">
        <f t="shared" si="47"/>
        <v>0</v>
      </c>
      <c r="N84" s="159">
        <f t="shared" si="47"/>
        <v>0</v>
      </c>
      <c r="O84" s="159">
        <f t="shared" si="47"/>
        <v>0</v>
      </c>
      <c r="P84" s="159">
        <f t="shared" si="47"/>
        <v>0</v>
      </c>
      <c r="Q84" s="159">
        <f t="shared" si="47"/>
        <v>0</v>
      </c>
      <c r="R84" s="159">
        <f t="shared" si="47"/>
        <v>0</v>
      </c>
      <c r="S84" s="159">
        <f t="shared" si="47"/>
        <v>0</v>
      </c>
      <c r="T84" s="143">
        <f t="shared" si="42"/>
        <v>0</v>
      </c>
      <c r="U84" s="150">
        <f t="shared" si="47"/>
        <v>0</v>
      </c>
      <c r="V84" s="159">
        <f t="shared" si="47"/>
        <v>0</v>
      </c>
      <c r="W84" s="139" t="e">
        <f t="shared" si="43"/>
        <v>#DIV/0!</v>
      </c>
      <c r="X84" s="40"/>
      <c r="Y84" s="40"/>
      <c r="Z84" s="40"/>
      <c r="AA84" s="40"/>
      <c r="AB84" s="40"/>
      <c r="AC84" s="40"/>
      <c r="AD84" s="40"/>
      <c r="AE84" s="16"/>
      <c r="AF84" s="16"/>
      <c r="AG84" s="16"/>
      <c r="AH84" s="16"/>
      <c r="AI84" s="16"/>
      <c r="AJ84" s="16"/>
    </row>
    <row r="85" spans="1:36" ht="33.75" hidden="1" customHeight="1">
      <c r="A85" s="295"/>
      <c r="B85" s="20"/>
      <c r="C85" s="19"/>
      <c r="D85" s="87"/>
      <c r="E85" s="151"/>
      <c r="F85" s="169">
        <f t="shared" si="41"/>
        <v>0</v>
      </c>
      <c r="G85" s="152"/>
      <c r="H85" s="269"/>
      <c r="I85" s="261"/>
      <c r="J85" s="261"/>
      <c r="K85" s="261"/>
      <c r="L85" s="262"/>
      <c r="M85" s="267"/>
      <c r="N85" s="267"/>
      <c r="O85" s="267"/>
      <c r="P85" s="267"/>
      <c r="Q85" s="267"/>
      <c r="R85" s="267"/>
      <c r="S85" s="267"/>
      <c r="T85" s="143">
        <f t="shared" si="42"/>
        <v>0</v>
      </c>
      <c r="U85" s="143"/>
      <c r="V85" s="153">
        <f>E85-F85</f>
        <v>0</v>
      </c>
      <c r="W85" s="139" t="e">
        <f t="shared" si="43"/>
        <v>#DIV/0!</v>
      </c>
      <c r="X85" s="40"/>
      <c r="Y85" s="40"/>
      <c r="Z85" s="40"/>
      <c r="AA85" s="40"/>
      <c r="AB85" s="40"/>
      <c r="AC85" s="40"/>
      <c r="AD85" s="40"/>
      <c r="AE85" s="16"/>
      <c r="AF85" s="16"/>
      <c r="AG85" s="16"/>
      <c r="AH85" s="16"/>
      <c r="AI85" s="16"/>
      <c r="AJ85" s="16"/>
    </row>
    <row r="86" spans="1:36" ht="41.25" hidden="1" customHeight="1">
      <c r="A86" s="299"/>
      <c r="B86" s="78"/>
      <c r="C86" s="94"/>
      <c r="D86" s="88"/>
      <c r="E86" s="150">
        <f>E87</f>
        <v>0</v>
      </c>
      <c r="F86" s="169">
        <f t="shared" si="41"/>
        <v>0</v>
      </c>
      <c r="G86" s="150">
        <f t="shared" ref="G86:V86" si="48">G87</f>
        <v>0</v>
      </c>
      <c r="H86" s="150">
        <f t="shared" si="48"/>
        <v>0</v>
      </c>
      <c r="I86" s="150">
        <f t="shared" si="48"/>
        <v>0</v>
      </c>
      <c r="J86" s="150">
        <f t="shared" si="48"/>
        <v>0</v>
      </c>
      <c r="K86" s="150">
        <f t="shared" si="48"/>
        <v>0</v>
      </c>
      <c r="L86" s="150">
        <f t="shared" si="48"/>
        <v>0</v>
      </c>
      <c r="M86" s="150">
        <f t="shared" si="48"/>
        <v>0</v>
      </c>
      <c r="N86" s="150">
        <f t="shared" si="48"/>
        <v>0</v>
      </c>
      <c r="O86" s="150">
        <f t="shared" si="48"/>
        <v>0</v>
      </c>
      <c r="P86" s="150">
        <f t="shared" si="48"/>
        <v>0</v>
      </c>
      <c r="Q86" s="150">
        <f t="shared" si="48"/>
        <v>0</v>
      </c>
      <c r="R86" s="150">
        <f t="shared" si="48"/>
        <v>0</v>
      </c>
      <c r="S86" s="150">
        <f t="shared" si="48"/>
        <v>0</v>
      </c>
      <c r="T86" s="143">
        <f t="shared" si="42"/>
        <v>0</v>
      </c>
      <c r="U86" s="150">
        <f t="shared" si="48"/>
        <v>0</v>
      </c>
      <c r="V86" s="150">
        <f t="shared" si="48"/>
        <v>0</v>
      </c>
      <c r="W86" s="139" t="e">
        <f t="shared" si="43"/>
        <v>#DIV/0!</v>
      </c>
      <c r="X86" s="40"/>
      <c r="Y86" s="40"/>
      <c r="Z86" s="40"/>
      <c r="AA86" s="40"/>
      <c r="AB86" s="40"/>
      <c r="AC86" s="40"/>
      <c r="AD86" s="40"/>
      <c r="AE86" s="16"/>
      <c r="AF86" s="16"/>
      <c r="AG86" s="16"/>
      <c r="AH86" s="16"/>
      <c r="AI86" s="16"/>
      <c r="AJ86" s="16"/>
    </row>
    <row r="87" spans="1:36" ht="33.75" hidden="1" customHeight="1">
      <c r="A87" s="295"/>
      <c r="B87" s="20"/>
      <c r="C87" s="19"/>
      <c r="D87" s="87"/>
      <c r="E87" s="151"/>
      <c r="F87" s="169">
        <f t="shared" si="41"/>
        <v>0</v>
      </c>
      <c r="G87" s="152"/>
      <c r="H87" s="269"/>
      <c r="I87" s="261"/>
      <c r="J87" s="261"/>
      <c r="K87" s="261"/>
      <c r="L87" s="262"/>
      <c r="M87" s="267"/>
      <c r="N87" s="267"/>
      <c r="O87" s="267"/>
      <c r="P87" s="267"/>
      <c r="Q87" s="267"/>
      <c r="R87" s="267"/>
      <c r="S87" s="267"/>
      <c r="T87" s="143">
        <f t="shared" si="42"/>
        <v>0</v>
      </c>
      <c r="U87" s="143"/>
      <c r="V87" s="153">
        <f>E87-F87</f>
        <v>0</v>
      </c>
      <c r="W87" s="139" t="e">
        <f t="shared" si="43"/>
        <v>#DIV/0!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74.25" hidden="1" customHeight="1">
      <c r="A88" s="299"/>
      <c r="B88" s="86"/>
      <c r="C88" s="84"/>
      <c r="D88" s="92"/>
      <c r="E88" s="150">
        <f>E89+E90</f>
        <v>0</v>
      </c>
      <c r="F88" s="169">
        <f t="shared" si="41"/>
        <v>0</v>
      </c>
      <c r="G88" s="150">
        <f t="shared" ref="G88:V88" si="49">G89+G90</f>
        <v>0</v>
      </c>
      <c r="H88" s="150">
        <f t="shared" si="49"/>
        <v>0</v>
      </c>
      <c r="I88" s="150">
        <f t="shared" si="49"/>
        <v>0</v>
      </c>
      <c r="J88" s="150">
        <f t="shared" si="49"/>
        <v>0</v>
      </c>
      <c r="K88" s="150">
        <f t="shared" si="49"/>
        <v>0</v>
      </c>
      <c r="L88" s="150">
        <f t="shared" si="49"/>
        <v>0</v>
      </c>
      <c r="M88" s="150">
        <f t="shared" si="49"/>
        <v>0</v>
      </c>
      <c r="N88" s="150">
        <f t="shared" si="49"/>
        <v>0</v>
      </c>
      <c r="O88" s="150">
        <f t="shared" si="49"/>
        <v>0</v>
      </c>
      <c r="P88" s="150">
        <f t="shared" si="49"/>
        <v>0</v>
      </c>
      <c r="Q88" s="150">
        <f t="shared" si="49"/>
        <v>0</v>
      </c>
      <c r="R88" s="150">
        <f t="shared" si="49"/>
        <v>0</v>
      </c>
      <c r="S88" s="150">
        <f t="shared" si="49"/>
        <v>0</v>
      </c>
      <c r="T88" s="143">
        <f t="shared" si="42"/>
        <v>0</v>
      </c>
      <c r="U88" s="150">
        <f t="shared" si="49"/>
        <v>0</v>
      </c>
      <c r="V88" s="150">
        <f t="shared" si="49"/>
        <v>0</v>
      </c>
      <c r="W88" s="139" t="e">
        <f t="shared" si="43"/>
        <v>#DIV/0!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33.75" hidden="1" customHeight="1">
      <c r="A89" s="295"/>
      <c r="B89" s="20"/>
      <c r="C89" s="19"/>
      <c r="D89" s="87"/>
      <c r="E89" s="151"/>
      <c r="F89" s="140">
        <f t="shared" si="41"/>
        <v>0</v>
      </c>
      <c r="G89" s="152"/>
      <c r="H89" s="269"/>
      <c r="I89" s="261"/>
      <c r="J89" s="261"/>
      <c r="K89" s="261"/>
      <c r="L89" s="262"/>
      <c r="M89" s="267"/>
      <c r="N89" s="267"/>
      <c r="O89" s="267"/>
      <c r="P89" s="267"/>
      <c r="Q89" s="267"/>
      <c r="R89" s="267"/>
      <c r="S89" s="267"/>
      <c r="T89" s="143">
        <f t="shared" si="42"/>
        <v>0</v>
      </c>
      <c r="U89" s="143"/>
      <c r="V89" s="153">
        <f>E89-F89</f>
        <v>0</v>
      </c>
      <c r="W89" s="139" t="e">
        <f t="shared" si="43"/>
        <v>#DIV/0!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33.75" hidden="1" customHeight="1">
      <c r="A90" s="295"/>
      <c r="B90" s="20"/>
      <c r="C90" s="19"/>
      <c r="D90" s="87"/>
      <c r="E90" s="151"/>
      <c r="F90" s="140">
        <f t="shared" si="41"/>
        <v>0</v>
      </c>
      <c r="G90" s="152"/>
      <c r="H90" s="269"/>
      <c r="I90" s="261"/>
      <c r="J90" s="261"/>
      <c r="K90" s="261"/>
      <c r="L90" s="262"/>
      <c r="M90" s="267"/>
      <c r="N90" s="267"/>
      <c r="O90" s="267"/>
      <c r="P90" s="267"/>
      <c r="Q90" s="267"/>
      <c r="R90" s="267"/>
      <c r="S90" s="267"/>
      <c r="T90" s="143">
        <f t="shared" si="42"/>
        <v>0</v>
      </c>
      <c r="U90" s="143"/>
      <c r="V90" s="153">
        <f>E90-F90</f>
        <v>0</v>
      </c>
      <c r="W90" s="139" t="e">
        <f t="shared" si="43"/>
        <v>#DIV/0!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102.75" customHeight="1">
      <c r="A91" s="303">
        <v>31</v>
      </c>
      <c r="B91" s="216">
        <v>10</v>
      </c>
      <c r="C91" s="279" t="s">
        <v>60</v>
      </c>
      <c r="D91" s="168"/>
      <c r="E91" s="160">
        <f>E93</f>
        <v>30000</v>
      </c>
      <c r="F91" s="160">
        <f t="shared" ref="F91:V91" si="50">F93</f>
        <v>0</v>
      </c>
      <c r="G91" s="160">
        <f t="shared" si="50"/>
        <v>0</v>
      </c>
      <c r="H91" s="160">
        <f t="shared" si="50"/>
        <v>0</v>
      </c>
      <c r="I91" s="160">
        <f t="shared" si="50"/>
        <v>0</v>
      </c>
      <c r="J91" s="160">
        <f t="shared" si="50"/>
        <v>0</v>
      </c>
      <c r="K91" s="160">
        <f t="shared" si="50"/>
        <v>0</v>
      </c>
      <c r="L91" s="160">
        <f t="shared" si="50"/>
        <v>0</v>
      </c>
      <c r="M91" s="160">
        <f t="shared" si="50"/>
        <v>0</v>
      </c>
      <c r="N91" s="160">
        <f t="shared" si="50"/>
        <v>0</v>
      </c>
      <c r="O91" s="160">
        <f t="shared" si="50"/>
        <v>0</v>
      </c>
      <c r="P91" s="160">
        <f t="shared" si="50"/>
        <v>0</v>
      </c>
      <c r="Q91" s="160">
        <f t="shared" si="50"/>
        <v>0</v>
      </c>
      <c r="R91" s="160">
        <f t="shared" si="50"/>
        <v>0</v>
      </c>
      <c r="S91" s="160">
        <f t="shared" si="50"/>
        <v>0</v>
      </c>
      <c r="T91" s="160">
        <f t="shared" si="50"/>
        <v>0</v>
      </c>
      <c r="U91" s="160">
        <f t="shared" si="50"/>
        <v>0</v>
      </c>
      <c r="V91" s="160">
        <f t="shared" si="50"/>
        <v>30000</v>
      </c>
      <c r="W91" s="139">
        <f t="shared" si="43"/>
        <v>0</v>
      </c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72.75" hidden="1" customHeight="1">
      <c r="A92" s="298"/>
      <c r="B92" s="123">
        <v>3110</v>
      </c>
      <c r="C92" s="101" t="s">
        <v>32</v>
      </c>
      <c r="D92" s="83"/>
      <c r="E92" s="167"/>
      <c r="F92" s="140">
        <f t="shared" si="41"/>
        <v>0</v>
      </c>
      <c r="G92" s="148"/>
      <c r="H92" s="148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3">
        <f t="shared" si="42"/>
        <v>0</v>
      </c>
      <c r="U92" s="150"/>
      <c r="V92" s="149">
        <f>E92-F92</f>
        <v>0</v>
      </c>
      <c r="W92" s="139" t="e">
        <f t="shared" si="43"/>
        <v>#DIV/0!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60" customHeight="1">
      <c r="A93" s="299">
        <v>32</v>
      </c>
      <c r="B93" s="201">
        <v>1017520</v>
      </c>
      <c r="C93" s="84" t="s">
        <v>74</v>
      </c>
      <c r="D93" s="249"/>
      <c r="E93" s="240">
        <f>E94</f>
        <v>30000</v>
      </c>
      <c r="F93" s="240">
        <f t="shared" ref="F93:V93" si="51">F94</f>
        <v>0</v>
      </c>
      <c r="G93" s="240">
        <f t="shared" si="51"/>
        <v>0</v>
      </c>
      <c r="H93" s="240">
        <f t="shared" si="51"/>
        <v>0</v>
      </c>
      <c r="I93" s="240">
        <f t="shared" si="51"/>
        <v>0</v>
      </c>
      <c r="J93" s="240">
        <f t="shared" si="51"/>
        <v>0</v>
      </c>
      <c r="K93" s="240">
        <f t="shared" si="51"/>
        <v>0</v>
      </c>
      <c r="L93" s="240">
        <f t="shared" si="51"/>
        <v>0</v>
      </c>
      <c r="M93" s="240">
        <f t="shared" si="51"/>
        <v>0</v>
      </c>
      <c r="N93" s="240">
        <f t="shared" si="51"/>
        <v>0</v>
      </c>
      <c r="O93" s="240">
        <f t="shared" si="51"/>
        <v>0</v>
      </c>
      <c r="P93" s="240">
        <f t="shared" si="51"/>
        <v>0</v>
      </c>
      <c r="Q93" s="240">
        <f t="shared" si="51"/>
        <v>0</v>
      </c>
      <c r="R93" s="240">
        <f t="shared" si="51"/>
        <v>0</v>
      </c>
      <c r="S93" s="240">
        <f t="shared" si="51"/>
        <v>0</v>
      </c>
      <c r="T93" s="240">
        <f t="shared" si="51"/>
        <v>0</v>
      </c>
      <c r="U93" s="240">
        <f t="shared" si="51"/>
        <v>0</v>
      </c>
      <c r="V93" s="240">
        <f t="shared" si="51"/>
        <v>30000</v>
      </c>
      <c r="W93" s="139">
        <f t="shared" si="43"/>
        <v>0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60" customHeight="1">
      <c r="A94" s="296">
        <v>33</v>
      </c>
      <c r="B94" s="123">
        <v>3110</v>
      </c>
      <c r="C94" s="252" t="s">
        <v>32</v>
      </c>
      <c r="D94" s="188" t="s">
        <v>97</v>
      </c>
      <c r="E94" s="241">
        <v>30000</v>
      </c>
      <c r="F94" s="156">
        <f>G94+T94</f>
        <v>0</v>
      </c>
      <c r="G94" s="156"/>
      <c r="H94" s="156"/>
      <c r="I94" s="156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6">
        <f>H94+I94+J94+K94</f>
        <v>0</v>
      </c>
      <c r="U94" s="156">
        <v>0</v>
      </c>
      <c r="V94" s="156">
        <f>E94-F94</f>
        <v>30000</v>
      </c>
      <c r="W94" s="139">
        <f t="shared" si="43"/>
        <v>0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108" customHeight="1">
      <c r="A95" s="300">
        <v>34</v>
      </c>
      <c r="B95" s="217">
        <v>11</v>
      </c>
      <c r="C95" s="170" t="s">
        <v>20</v>
      </c>
      <c r="D95" s="187"/>
      <c r="E95" s="145">
        <f>E96</f>
        <v>195000</v>
      </c>
      <c r="F95" s="145">
        <f t="shared" ref="F95:V95" si="52">F96</f>
        <v>0</v>
      </c>
      <c r="G95" s="145">
        <f t="shared" si="52"/>
        <v>0</v>
      </c>
      <c r="H95" s="145">
        <f t="shared" si="52"/>
        <v>0</v>
      </c>
      <c r="I95" s="145">
        <f t="shared" si="52"/>
        <v>0</v>
      </c>
      <c r="J95" s="145">
        <f t="shared" si="52"/>
        <v>0</v>
      </c>
      <c r="K95" s="145">
        <f t="shared" si="52"/>
        <v>0</v>
      </c>
      <c r="L95" s="145">
        <f t="shared" si="52"/>
        <v>0</v>
      </c>
      <c r="M95" s="145">
        <f t="shared" si="52"/>
        <v>0</v>
      </c>
      <c r="N95" s="145">
        <f t="shared" si="52"/>
        <v>0</v>
      </c>
      <c r="O95" s="145">
        <f t="shared" si="52"/>
        <v>0</v>
      </c>
      <c r="P95" s="145">
        <f t="shared" si="52"/>
        <v>0</v>
      </c>
      <c r="Q95" s="145">
        <f t="shared" si="52"/>
        <v>0</v>
      </c>
      <c r="R95" s="145">
        <f t="shared" si="52"/>
        <v>0</v>
      </c>
      <c r="S95" s="145">
        <f t="shared" si="52"/>
        <v>0</v>
      </c>
      <c r="T95" s="145">
        <f t="shared" si="52"/>
        <v>0</v>
      </c>
      <c r="U95" s="145">
        <f t="shared" si="52"/>
        <v>0</v>
      </c>
      <c r="V95" s="145">
        <f t="shared" si="52"/>
        <v>195000</v>
      </c>
      <c r="W95" s="139">
        <f t="shared" si="43"/>
        <v>0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89.25" customHeight="1">
      <c r="A96" s="299">
        <v>35</v>
      </c>
      <c r="B96" s="201">
        <v>1115031</v>
      </c>
      <c r="C96" s="84" t="s">
        <v>100</v>
      </c>
      <c r="D96" s="290"/>
      <c r="E96" s="150">
        <f>E97</f>
        <v>195000</v>
      </c>
      <c r="F96" s="150">
        <f t="shared" ref="F96:V96" si="53">F97</f>
        <v>0</v>
      </c>
      <c r="G96" s="150">
        <f t="shared" si="53"/>
        <v>0</v>
      </c>
      <c r="H96" s="150">
        <f t="shared" si="53"/>
        <v>0</v>
      </c>
      <c r="I96" s="150">
        <f t="shared" si="53"/>
        <v>0</v>
      </c>
      <c r="J96" s="150">
        <f t="shared" si="53"/>
        <v>0</v>
      </c>
      <c r="K96" s="150">
        <f t="shared" si="53"/>
        <v>0</v>
      </c>
      <c r="L96" s="150">
        <f t="shared" si="53"/>
        <v>0</v>
      </c>
      <c r="M96" s="150">
        <f t="shared" si="53"/>
        <v>0</v>
      </c>
      <c r="N96" s="150">
        <f t="shared" si="53"/>
        <v>0</v>
      </c>
      <c r="O96" s="150">
        <f t="shared" si="53"/>
        <v>0</v>
      </c>
      <c r="P96" s="150">
        <f t="shared" si="53"/>
        <v>0</v>
      </c>
      <c r="Q96" s="150">
        <f t="shared" si="53"/>
        <v>0</v>
      </c>
      <c r="R96" s="150">
        <f t="shared" si="53"/>
        <v>0</v>
      </c>
      <c r="S96" s="150">
        <f t="shared" si="53"/>
        <v>0</v>
      </c>
      <c r="T96" s="150">
        <f t="shared" si="53"/>
        <v>0</v>
      </c>
      <c r="U96" s="150">
        <f t="shared" si="53"/>
        <v>0</v>
      </c>
      <c r="V96" s="150">
        <f t="shared" si="53"/>
        <v>195000</v>
      </c>
      <c r="W96" s="139">
        <f t="shared" si="43"/>
        <v>0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54" customHeight="1">
      <c r="A97" s="296">
        <v>36</v>
      </c>
      <c r="B97" s="123">
        <v>3110</v>
      </c>
      <c r="C97" s="282" t="s">
        <v>32</v>
      </c>
      <c r="D97" s="291" t="s">
        <v>101</v>
      </c>
      <c r="E97" s="156">
        <v>195000</v>
      </c>
      <c r="F97" s="157">
        <f>G97+T97</f>
        <v>0</v>
      </c>
      <c r="G97" s="156"/>
      <c r="H97" s="156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>
        <f>H97+I97+J97+K97</f>
        <v>0</v>
      </c>
      <c r="U97" s="156">
        <v>0</v>
      </c>
      <c r="V97" s="156">
        <f>E97-F97</f>
        <v>195000</v>
      </c>
      <c r="W97" s="139">
        <f t="shared" si="43"/>
        <v>0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161.25" customHeight="1">
      <c r="A98" s="300">
        <v>37</v>
      </c>
      <c r="B98" s="219" t="s">
        <v>13</v>
      </c>
      <c r="C98" s="250" t="s">
        <v>61</v>
      </c>
      <c r="D98" s="112"/>
      <c r="E98" s="145">
        <f>E111+E114+E130+E155</f>
        <v>19689000</v>
      </c>
      <c r="F98" s="145">
        <f t="shared" ref="F98:V98" si="54">F111+F114+F130+F155</f>
        <v>4794845.6900000004</v>
      </c>
      <c r="G98" s="145">
        <f t="shared" si="54"/>
        <v>4794845.6900000004</v>
      </c>
      <c r="H98" s="145">
        <f t="shared" si="54"/>
        <v>0</v>
      </c>
      <c r="I98" s="145">
        <f t="shared" si="54"/>
        <v>0</v>
      </c>
      <c r="J98" s="145">
        <f t="shared" si="54"/>
        <v>0</v>
      </c>
      <c r="K98" s="145">
        <f t="shared" si="54"/>
        <v>0</v>
      </c>
      <c r="L98" s="145">
        <f t="shared" si="54"/>
        <v>0</v>
      </c>
      <c r="M98" s="145">
        <f t="shared" si="54"/>
        <v>0</v>
      </c>
      <c r="N98" s="145">
        <f t="shared" si="54"/>
        <v>0</v>
      </c>
      <c r="O98" s="145">
        <f t="shared" si="54"/>
        <v>0</v>
      </c>
      <c r="P98" s="145">
        <f t="shared" si="54"/>
        <v>0</v>
      </c>
      <c r="Q98" s="145">
        <f t="shared" si="54"/>
        <v>0</v>
      </c>
      <c r="R98" s="145">
        <f t="shared" si="54"/>
        <v>0</v>
      </c>
      <c r="S98" s="145">
        <f t="shared" si="54"/>
        <v>0</v>
      </c>
      <c r="T98" s="145">
        <f t="shared" si="54"/>
        <v>0</v>
      </c>
      <c r="U98" s="145">
        <f t="shared" si="54"/>
        <v>4794845.6900000004</v>
      </c>
      <c r="V98" s="145">
        <f t="shared" si="54"/>
        <v>14894154.310000001</v>
      </c>
      <c r="W98" s="139">
        <f t="shared" ref="W98" si="55">U98*100/E98</f>
        <v>24.352916298440757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38.25" hidden="1" customHeight="1">
      <c r="A99" s="299"/>
      <c r="B99" s="73"/>
      <c r="C99" s="79"/>
      <c r="D99" s="74"/>
      <c r="E99" s="150">
        <f>E100</f>
        <v>0</v>
      </c>
      <c r="F99" s="159">
        <f t="shared" ref="F99:V99" si="56">F100</f>
        <v>0</v>
      </c>
      <c r="G99" s="159">
        <f t="shared" si="56"/>
        <v>0</v>
      </c>
      <c r="H99" s="159">
        <f t="shared" si="56"/>
        <v>0</v>
      </c>
      <c r="I99" s="159">
        <f t="shared" si="56"/>
        <v>0</v>
      </c>
      <c r="J99" s="159">
        <f t="shared" si="56"/>
        <v>0</v>
      </c>
      <c r="K99" s="159">
        <f t="shared" si="56"/>
        <v>0</v>
      </c>
      <c r="L99" s="159">
        <f t="shared" si="56"/>
        <v>0</v>
      </c>
      <c r="M99" s="159">
        <f t="shared" si="56"/>
        <v>0</v>
      </c>
      <c r="N99" s="159">
        <f t="shared" si="56"/>
        <v>0</v>
      </c>
      <c r="O99" s="159">
        <f t="shared" si="56"/>
        <v>0</v>
      </c>
      <c r="P99" s="159">
        <f t="shared" si="56"/>
        <v>0</v>
      </c>
      <c r="Q99" s="159">
        <f t="shared" si="56"/>
        <v>0</v>
      </c>
      <c r="R99" s="159">
        <f t="shared" si="56"/>
        <v>0</v>
      </c>
      <c r="S99" s="159">
        <f t="shared" si="56"/>
        <v>0</v>
      </c>
      <c r="T99" s="150">
        <f t="shared" si="56"/>
        <v>0</v>
      </c>
      <c r="U99" s="150">
        <f t="shared" si="56"/>
        <v>0</v>
      </c>
      <c r="V99" s="150">
        <f t="shared" si="56"/>
        <v>0</v>
      </c>
      <c r="W99" s="139" t="e">
        <f t="shared" ref="W99:W116" si="57">U99*100/E99</f>
        <v>#DIV/0!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35.25" hidden="1" customHeight="1">
      <c r="A100" s="298"/>
      <c r="B100" s="20"/>
      <c r="C100" s="19"/>
      <c r="D100" s="83"/>
      <c r="E100" s="148"/>
      <c r="F100" s="161">
        <f>G100+T100</f>
        <v>0</v>
      </c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48">
        <f>H100+I100+J100+K100+L100+M100+N100+O100</f>
        <v>0</v>
      </c>
      <c r="U100" s="148"/>
      <c r="V100" s="148">
        <f>E100-F100</f>
        <v>0</v>
      </c>
      <c r="W100" s="139" t="e">
        <f t="shared" si="57"/>
        <v>#DIV/0!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38.25" hidden="1" customHeight="1">
      <c r="A101" s="299"/>
      <c r="B101" s="73"/>
      <c r="C101" s="89"/>
      <c r="D101" s="88"/>
      <c r="E101" s="150">
        <f>E102+E103</f>
        <v>0</v>
      </c>
      <c r="F101" s="150">
        <f t="shared" ref="F101:V101" si="58">F102+F103</f>
        <v>0</v>
      </c>
      <c r="G101" s="150">
        <f t="shared" si="58"/>
        <v>0</v>
      </c>
      <c r="H101" s="150">
        <f t="shared" si="58"/>
        <v>0</v>
      </c>
      <c r="I101" s="150">
        <f t="shared" si="58"/>
        <v>0</v>
      </c>
      <c r="J101" s="150">
        <f t="shared" si="58"/>
        <v>0</v>
      </c>
      <c r="K101" s="150">
        <f t="shared" si="58"/>
        <v>0</v>
      </c>
      <c r="L101" s="150">
        <f t="shared" si="58"/>
        <v>0</v>
      </c>
      <c r="M101" s="150">
        <f t="shared" si="58"/>
        <v>0</v>
      </c>
      <c r="N101" s="150">
        <f t="shared" si="58"/>
        <v>0</v>
      </c>
      <c r="O101" s="150">
        <f t="shared" si="58"/>
        <v>0</v>
      </c>
      <c r="P101" s="150">
        <f t="shared" si="58"/>
        <v>0</v>
      </c>
      <c r="Q101" s="150">
        <f t="shared" si="58"/>
        <v>0</v>
      </c>
      <c r="R101" s="150">
        <f t="shared" si="58"/>
        <v>0</v>
      </c>
      <c r="S101" s="150">
        <f t="shared" si="58"/>
        <v>0</v>
      </c>
      <c r="T101" s="150">
        <f t="shared" si="58"/>
        <v>0</v>
      </c>
      <c r="U101" s="150">
        <f t="shared" si="58"/>
        <v>10077.41</v>
      </c>
      <c r="V101" s="150">
        <f t="shared" si="58"/>
        <v>0</v>
      </c>
      <c r="W101" s="139" t="e">
        <f t="shared" si="57"/>
        <v>#DIV/0!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ht="38.25" hidden="1" customHeight="1">
      <c r="A102" s="298"/>
      <c r="B102" s="72"/>
      <c r="C102" s="19"/>
      <c r="D102" s="83"/>
      <c r="E102" s="148"/>
      <c r="F102" s="148">
        <f>G102+T102</f>
        <v>0</v>
      </c>
      <c r="G102" s="162"/>
      <c r="H102" s="161"/>
      <c r="I102" s="161"/>
      <c r="J102" s="161"/>
      <c r="K102" s="162"/>
      <c r="L102" s="162"/>
      <c r="M102" s="162"/>
      <c r="N102" s="162"/>
      <c r="O102" s="162"/>
      <c r="P102" s="162"/>
      <c r="Q102" s="162"/>
      <c r="R102" s="162"/>
      <c r="S102" s="162"/>
      <c r="T102" s="148">
        <f>H102+I102+J102+K102+L102+M102+N102+O102</f>
        <v>0</v>
      </c>
      <c r="U102" s="148">
        <v>10077.41</v>
      </c>
      <c r="V102" s="148">
        <f>E102-F102</f>
        <v>0</v>
      </c>
      <c r="W102" s="139" t="e">
        <f t="shared" si="57"/>
        <v>#DIV/0!</v>
      </c>
      <c r="X102" s="40"/>
      <c r="Y102" s="40"/>
      <c r="Z102" s="40"/>
      <c r="AA102" s="40"/>
      <c r="AB102" s="40"/>
      <c r="AC102" s="40"/>
      <c r="AD102" s="40"/>
      <c r="AE102" s="16"/>
      <c r="AF102" s="16"/>
      <c r="AG102" s="16"/>
      <c r="AH102" s="16"/>
      <c r="AI102" s="16"/>
      <c r="AJ102" s="16"/>
    </row>
    <row r="103" spans="1:36" ht="60.75" hidden="1" customHeight="1">
      <c r="A103" s="298"/>
      <c r="B103" s="72"/>
      <c r="C103" s="19"/>
      <c r="D103" s="83"/>
      <c r="E103" s="148"/>
      <c r="F103" s="148">
        <f>G103+T103</f>
        <v>0</v>
      </c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48">
        <f>H103+I103+J103+K103+L103+M103+N103+O103</f>
        <v>0</v>
      </c>
      <c r="U103" s="149"/>
      <c r="V103" s="148">
        <f>E103-F103</f>
        <v>0</v>
      </c>
      <c r="W103" s="139" t="e">
        <f t="shared" si="57"/>
        <v>#DIV/0!</v>
      </c>
      <c r="X103" s="40"/>
      <c r="Y103" s="40"/>
      <c r="Z103" s="40"/>
      <c r="AA103" s="40"/>
      <c r="AB103" s="40"/>
      <c r="AC103" s="40"/>
      <c r="AD103" s="40"/>
      <c r="AE103" s="16"/>
      <c r="AF103" s="16"/>
      <c r="AG103" s="16"/>
      <c r="AH103" s="16"/>
      <c r="AI103" s="16"/>
      <c r="AJ103" s="16"/>
    </row>
    <row r="104" spans="1:36" ht="60.75" hidden="1" customHeight="1">
      <c r="A104" s="299"/>
      <c r="B104" s="73"/>
      <c r="C104" s="84"/>
      <c r="D104" s="88"/>
      <c r="E104" s="150">
        <f>E105+E106</f>
        <v>0</v>
      </c>
      <c r="F104" s="150">
        <f t="shared" ref="F104:V104" si="59">F105+F106</f>
        <v>0</v>
      </c>
      <c r="G104" s="150">
        <f t="shared" si="59"/>
        <v>0</v>
      </c>
      <c r="H104" s="150">
        <f t="shared" si="59"/>
        <v>0</v>
      </c>
      <c r="I104" s="150">
        <f t="shared" si="59"/>
        <v>0</v>
      </c>
      <c r="J104" s="150">
        <f t="shared" si="59"/>
        <v>0</v>
      </c>
      <c r="K104" s="150">
        <f t="shared" si="59"/>
        <v>0</v>
      </c>
      <c r="L104" s="150">
        <f t="shared" si="59"/>
        <v>0</v>
      </c>
      <c r="M104" s="150">
        <f t="shared" si="59"/>
        <v>0</v>
      </c>
      <c r="N104" s="150">
        <f t="shared" si="59"/>
        <v>0</v>
      </c>
      <c r="O104" s="150">
        <f t="shared" si="59"/>
        <v>0</v>
      </c>
      <c r="P104" s="150">
        <f t="shared" si="59"/>
        <v>0</v>
      </c>
      <c r="Q104" s="150">
        <f t="shared" si="59"/>
        <v>0</v>
      </c>
      <c r="R104" s="150">
        <f t="shared" si="59"/>
        <v>0</v>
      </c>
      <c r="S104" s="150">
        <f t="shared" si="59"/>
        <v>0</v>
      </c>
      <c r="T104" s="150">
        <f t="shared" si="59"/>
        <v>0</v>
      </c>
      <c r="U104" s="150">
        <f t="shared" si="59"/>
        <v>0</v>
      </c>
      <c r="V104" s="150">
        <f t="shared" si="59"/>
        <v>0</v>
      </c>
      <c r="W104" s="139" t="e">
        <f t="shared" si="57"/>
        <v>#DIV/0!</v>
      </c>
      <c r="X104" s="40"/>
      <c r="Y104" s="40"/>
      <c r="Z104" s="40"/>
      <c r="AA104" s="40"/>
      <c r="AB104" s="40"/>
      <c r="AC104" s="40"/>
      <c r="AD104" s="40"/>
      <c r="AE104" s="16"/>
      <c r="AF104" s="16"/>
      <c r="AG104" s="16"/>
      <c r="AH104" s="16"/>
      <c r="AI104" s="16"/>
      <c r="AJ104" s="16"/>
    </row>
    <row r="105" spans="1:36" ht="60.75" hidden="1" customHeight="1">
      <c r="A105" s="298"/>
      <c r="B105" s="72"/>
      <c r="C105" s="19"/>
      <c r="D105" s="83"/>
      <c r="E105" s="148"/>
      <c r="F105" s="148">
        <f>G105+T105</f>
        <v>0</v>
      </c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48">
        <f>H105+I105+J105+K105+L105+M105+N105+O105+P105</f>
        <v>0</v>
      </c>
      <c r="U105" s="149"/>
      <c r="V105" s="148">
        <f>E105-F105</f>
        <v>0</v>
      </c>
      <c r="W105" s="139" t="e">
        <f t="shared" si="57"/>
        <v>#DIV/0!</v>
      </c>
      <c r="X105" s="40"/>
      <c r="Y105" s="40"/>
      <c r="Z105" s="40"/>
      <c r="AA105" s="40"/>
      <c r="AB105" s="40"/>
      <c r="AC105" s="40"/>
      <c r="AD105" s="40"/>
      <c r="AE105" s="16"/>
      <c r="AF105" s="16"/>
      <c r="AG105" s="16"/>
      <c r="AH105" s="16"/>
      <c r="AI105" s="16"/>
      <c r="AJ105" s="16"/>
    </row>
    <row r="106" spans="1:36" ht="60.75" hidden="1" customHeight="1">
      <c r="A106" s="298"/>
      <c r="B106" s="72"/>
      <c r="C106" s="19"/>
      <c r="D106" s="83"/>
      <c r="E106" s="148"/>
      <c r="F106" s="148">
        <f>G106+T106</f>
        <v>0</v>
      </c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48">
        <f>H106+I106+J106+K106+L106+M106+N106+O106+P106</f>
        <v>0</v>
      </c>
      <c r="U106" s="149"/>
      <c r="V106" s="148">
        <f>E106-F106</f>
        <v>0</v>
      </c>
      <c r="W106" s="139" t="e">
        <f t="shared" si="57"/>
        <v>#DIV/0!</v>
      </c>
      <c r="X106" s="40"/>
      <c r="Y106" s="40"/>
      <c r="Z106" s="40"/>
      <c r="AA106" s="40"/>
      <c r="AB106" s="40"/>
      <c r="AC106" s="40"/>
      <c r="AD106" s="40"/>
      <c r="AE106" s="16"/>
      <c r="AF106" s="16"/>
      <c r="AG106" s="16"/>
      <c r="AH106" s="16"/>
      <c r="AI106" s="16"/>
      <c r="AJ106" s="16"/>
    </row>
    <row r="107" spans="1:36" ht="42" hidden="1" customHeight="1">
      <c r="A107" s="299"/>
      <c r="B107" s="63"/>
      <c r="C107" s="64"/>
      <c r="D107" s="77"/>
      <c r="E107" s="150">
        <f>E108</f>
        <v>0</v>
      </c>
      <c r="F107" s="150">
        <f t="shared" ref="F107:V107" si="60">F108</f>
        <v>0</v>
      </c>
      <c r="G107" s="159">
        <f t="shared" si="60"/>
        <v>0</v>
      </c>
      <c r="H107" s="159">
        <f t="shared" si="60"/>
        <v>0</v>
      </c>
      <c r="I107" s="159">
        <f t="shared" si="60"/>
        <v>0</v>
      </c>
      <c r="J107" s="159">
        <f t="shared" si="60"/>
        <v>0</v>
      </c>
      <c r="K107" s="159">
        <f t="shared" si="60"/>
        <v>0</v>
      </c>
      <c r="L107" s="159">
        <f t="shared" si="60"/>
        <v>0</v>
      </c>
      <c r="M107" s="159">
        <f t="shared" si="60"/>
        <v>0</v>
      </c>
      <c r="N107" s="159">
        <f t="shared" si="60"/>
        <v>0</v>
      </c>
      <c r="O107" s="159">
        <f t="shared" si="60"/>
        <v>0</v>
      </c>
      <c r="P107" s="159">
        <f t="shared" si="60"/>
        <v>0</v>
      </c>
      <c r="Q107" s="159">
        <f t="shared" si="60"/>
        <v>0</v>
      </c>
      <c r="R107" s="159">
        <f t="shared" si="60"/>
        <v>0</v>
      </c>
      <c r="S107" s="159">
        <f t="shared" si="60"/>
        <v>0</v>
      </c>
      <c r="T107" s="150">
        <f t="shared" si="60"/>
        <v>0</v>
      </c>
      <c r="U107" s="150">
        <f t="shared" si="60"/>
        <v>0</v>
      </c>
      <c r="V107" s="159">
        <f t="shared" si="60"/>
        <v>0</v>
      </c>
      <c r="W107" s="139" t="e">
        <f t="shared" si="57"/>
        <v>#DIV/0!</v>
      </c>
      <c r="X107" s="40"/>
      <c r="Y107" s="40"/>
      <c r="Z107" s="40"/>
      <c r="AA107" s="40"/>
      <c r="AB107" s="40"/>
      <c r="AC107" s="40"/>
      <c r="AD107" s="40"/>
      <c r="AE107" s="16"/>
      <c r="AF107" s="16"/>
      <c r="AG107" s="16"/>
      <c r="AH107" s="16"/>
      <c r="AI107" s="16"/>
      <c r="AJ107" s="16"/>
    </row>
    <row r="108" spans="1:36" ht="36.75" hidden="1" customHeight="1">
      <c r="A108" s="295"/>
      <c r="B108" s="20"/>
      <c r="C108" s="19"/>
      <c r="D108" s="90"/>
      <c r="E108" s="151"/>
      <c r="F108" s="140">
        <f>G108+T108</f>
        <v>0</v>
      </c>
      <c r="G108" s="152"/>
      <c r="H108" s="261"/>
      <c r="I108" s="266"/>
      <c r="J108" s="266"/>
      <c r="K108" s="266"/>
      <c r="L108" s="267"/>
      <c r="M108" s="263"/>
      <c r="N108" s="267"/>
      <c r="O108" s="267"/>
      <c r="P108" s="267"/>
      <c r="Q108" s="267"/>
      <c r="R108" s="267"/>
      <c r="S108" s="267"/>
      <c r="T108" s="143">
        <f>H108+I108+J108+K108+L108+M108+N108+O108+P108+Q108</f>
        <v>0</v>
      </c>
      <c r="U108" s="143"/>
      <c r="V108" s="153">
        <f>E108-F108</f>
        <v>0</v>
      </c>
      <c r="W108" s="139" t="e">
        <f t="shared" si="57"/>
        <v>#DIV/0!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48.75" hidden="1" customHeight="1">
      <c r="A109" s="302"/>
      <c r="B109" s="86"/>
      <c r="C109" s="84"/>
      <c r="D109" s="77"/>
      <c r="E109" s="150">
        <f>E110</f>
        <v>0</v>
      </c>
      <c r="F109" s="150">
        <f t="shared" ref="F109:V109" si="61">F110</f>
        <v>0</v>
      </c>
      <c r="G109" s="150">
        <f t="shared" si="61"/>
        <v>0</v>
      </c>
      <c r="H109" s="150">
        <f t="shared" si="61"/>
        <v>0</v>
      </c>
      <c r="I109" s="150">
        <f t="shared" si="61"/>
        <v>0</v>
      </c>
      <c r="J109" s="150">
        <f t="shared" si="61"/>
        <v>0</v>
      </c>
      <c r="K109" s="150">
        <f t="shared" si="61"/>
        <v>0</v>
      </c>
      <c r="L109" s="150">
        <f t="shared" si="61"/>
        <v>0</v>
      </c>
      <c r="M109" s="150">
        <f t="shared" si="61"/>
        <v>0</v>
      </c>
      <c r="N109" s="150">
        <f t="shared" si="61"/>
        <v>0</v>
      </c>
      <c r="O109" s="150">
        <f t="shared" si="61"/>
        <v>0</v>
      </c>
      <c r="P109" s="150">
        <f t="shared" si="61"/>
        <v>0</v>
      </c>
      <c r="Q109" s="150">
        <f t="shared" si="61"/>
        <v>0</v>
      </c>
      <c r="R109" s="150">
        <f t="shared" si="61"/>
        <v>0</v>
      </c>
      <c r="S109" s="150">
        <f t="shared" si="61"/>
        <v>0</v>
      </c>
      <c r="T109" s="150">
        <f t="shared" si="61"/>
        <v>0</v>
      </c>
      <c r="U109" s="150">
        <f t="shared" si="61"/>
        <v>0</v>
      </c>
      <c r="V109" s="150">
        <f t="shared" si="61"/>
        <v>0</v>
      </c>
      <c r="W109" s="139" t="e">
        <f t="shared" si="57"/>
        <v>#DIV/0!</v>
      </c>
      <c r="X109" s="40"/>
      <c r="Y109" s="40"/>
      <c r="Z109" s="40"/>
      <c r="AA109" s="40"/>
      <c r="AB109" s="40"/>
      <c r="AC109" s="40"/>
      <c r="AD109" s="40"/>
      <c r="AE109" s="16"/>
      <c r="AF109" s="16"/>
      <c r="AG109" s="16"/>
      <c r="AH109" s="16"/>
      <c r="AI109" s="16"/>
      <c r="AJ109" s="16"/>
    </row>
    <row r="110" spans="1:36" ht="58.5" hidden="1" customHeight="1">
      <c r="A110" s="295"/>
      <c r="B110" s="20"/>
      <c r="C110" s="19"/>
      <c r="D110" s="87"/>
      <c r="E110" s="151"/>
      <c r="F110" s="140">
        <f>G110+T110</f>
        <v>0</v>
      </c>
      <c r="G110" s="152"/>
      <c r="H110" s="261"/>
      <c r="I110" s="266"/>
      <c r="J110" s="266"/>
      <c r="K110" s="266"/>
      <c r="L110" s="267"/>
      <c r="M110" s="263"/>
      <c r="N110" s="267"/>
      <c r="O110" s="267"/>
      <c r="P110" s="267"/>
      <c r="Q110" s="267"/>
      <c r="R110" s="267"/>
      <c r="S110" s="267"/>
      <c r="T110" s="143">
        <f>H110+I110+J110+K110+L110+M110+N110+O110+P110+Q110</f>
        <v>0</v>
      </c>
      <c r="U110" s="143"/>
      <c r="V110" s="153">
        <f>E110-F110</f>
        <v>0</v>
      </c>
      <c r="W110" s="139" t="e">
        <f t="shared" si="57"/>
        <v>#DIV/0!</v>
      </c>
      <c r="X110" s="40"/>
      <c r="Y110" s="40"/>
      <c r="Z110" s="40"/>
      <c r="AA110" s="40"/>
      <c r="AB110" s="40"/>
      <c r="AC110" s="40"/>
      <c r="AD110" s="40"/>
      <c r="AE110" s="16"/>
      <c r="AF110" s="16"/>
      <c r="AG110" s="16"/>
      <c r="AH110" s="16"/>
      <c r="AI110" s="16"/>
      <c r="AJ110" s="16"/>
    </row>
    <row r="111" spans="1:36" ht="63" customHeight="1">
      <c r="A111" s="299">
        <v>38</v>
      </c>
      <c r="B111" s="86">
        <v>1216011</v>
      </c>
      <c r="C111" s="281" t="s">
        <v>87</v>
      </c>
      <c r="D111" s="215"/>
      <c r="E111" s="150">
        <f>E112+E113</f>
        <v>700000</v>
      </c>
      <c r="F111" s="150">
        <f t="shared" ref="F111:V111" si="62">F112+F113</f>
        <v>94845.69</v>
      </c>
      <c r="G111" s="150">
        <f t="shared" si="62"/>
        <v>94845.69</v>
      </c>
      <c r="H111" s="150">
        <f t="shared" si="62"/>
        <v>0</v>
      </c>
      <c r="I111" s="150">
        <f t="shared" si="62"/>
        <v>0</v>
      </c>
      <c r="J111" s="150">
        <f t="shared" si="62"/>
        <v>0</v>
      </c>
      <c r="K111" s="150">
        <f t="shared" si="62"/>
        <v>0</v>
      </c>
      <c r="L111" s="150">
        <f t="shared" si="62"/>
        <v>0</v>
      </c>
      <c r="M111" s="150">
        <f t="shared" si="62"/>
        <v>0</v>
      </c>
      <c r="N111" s="150">
        <f t="shared" si="62"/>
        <v>0</v>
      </c>
      <c r="O111" s="150">
        <f t="shared" si="62"/>
        <v>0</v>
      </c>
      <c r="P111" s="150">
        <f t="shared" si="62"/>
        <v>0</v>
      </c>
      <c r="Q111" s="150">
        <f t="shared" si="62"/>
        <v>0</v>
      </c>
      <c r="R111" s="150">
        <f t="shared" si="62"/>
        <v>0</v>
      </c>
      <c r="S111" s="150">
        <f t="shared" si="62"/>
        <v>0</v>
      </c>
      <c r="T111" s="150">
        <f t="shared" si="62"/>
        <v>0</v>
      </c>
      <c r="U111" s="150">
        <f t="shared" si="62"/>
        <v>94845.69</v>
      </c>
      <c r="V111" s="150">
        <f t="shared" si="62"/>
        <v>605154.31000000006</v>
      </c>
      <c r="W111" s="139">
        <f t="shared" si="57"/>
        <v>13.549384285714286</v>
      </c>
      <c r="X111" s="40"/>
      <c r="Y111" s="40"/>
      <c r="Z111" s="40"/>
      <c r="AA111" s="40"/>
      <c r="AB111" s="40"/>
      <c r="AC111" s="40"/>
      <c r="AD111" s="40"/>
      <c r="AE111" s="16"/>
      <c r="AF111" s="16"/>
      <c r="AG111" s="16"/>
      <c r="AH111" s="16"/>
      <c r="AI111" s="16"/>
      <c r="AJ111" s="16"/>
    </row>
    <row r="112" spans="1:36" ht="86.25" customHeight="1">
      <c r="A112" s="296">
        <v>39</v>
      </c>
      <c r="B112" s="126">
        <v>3131</v>
      </c>
      <c r="C112" s="252" t="s">
        <v>88</v>
      </c>
      <c r="D112" s="102" t="s">
        <v>85</v>
      </c>
      <c r="E112" s="156">
        <v>700000</v>
      </c>
      <c r="F112" s="156">
        <f>G112+T112</f>
        <v>94845.69</v>
      </c>
      <c r="G112" s="156">
        <v>94845.69</v>
      </c>
      <c r="H112" s="156"/>
      <c r="I112" s="156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6">
        <f>H112+I112+J112</f>
        <v>0</v>
      </c>
      <c r="U112" s="156">
        <v>94845.69</v>
      </c>
      <c r="V112" s="156">
        <f>E112-F112</f>
        <v>605154.31000000006</v>
      </c>
      <c r="W112" s="139">
        <f t="shared" si="57"/>
        <v>13.549384285714286</v>
      </c>
      <c r="X112" s="40"/>
      <c r="Y112" s="40"/>
      <c r="Z112" s="40"/>
      <c r="AA112" s="40"/>
      <c r="AB112" s="40"/>
      <c r="AC112" s="40"/>
      <c r="AD112" s="40"/>
      <c r="AE112" s="16"/>
      <c r="AF112" s="16"/>
      <c r="AG112" s="16"/>
      <c r="AH112" s="16"/>
      <c r="AI112" s="16"/>
      <c r="AJ112" s="16"/>
    </row>
    <row r="113" spans="1:36" ht="58.5" hidden="1" customHeight="1">
      <c r="A113" s="296"/>
      <c r="B113" s="126"/>
      <c r="C113" s="220"/>
      <c r="D113" s="127"/>
      <c r="E113" s="156"/>
      <c r="F113" s="156">
        <f>G113+T113</f>
        <v>0</v>
      </c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6">
        <f>H113+I113+J113</f>
        <v>0</v>
      </c>
      <c r="U113" s="157"/>
      <c r="V113" s="156">
        <f>E113-F113</f>
        <v>0</v>
      </c>
      <c r="W113" s="139" t="e">
        <f t="shared" si="57"/>
        <v>#DIV/0!</v>
      </c>
      <c r="X113" s="40"/>
      <c r="Y113" s="40"/>
      <c r="Z113" s="40"/>
      <c r="AA113" s="40"/>
      <c r="AB113" s="40"/>
      <c r="AC113" s="40"/>
      <c r="AD113" s="40"/>
      <c r="AE113" s="16"/>
      <c r="AF113" s="16"/>
      <c r="AG113" s="16"/>
      <c r="AH113" s="16"/>
      <c r="AI113" s="16"/>
      <c r="AJ113" s="16"/>
    </row>
    <row r="114" spans="1:36" ht="85.5" customHeight="1">
      <c r="A114" s="299">
        <v>40</v>
      </c>
      <c r="B114" s="78">
        <v>1217330</v>
      </c>
      <c r="C114" s="98" t="s">
        <v>102</v>
      </c>
      <c r="D114" s="215"/>
      <c r="E114" s="150">
        <f>E115+E116</f>
        <v>334000</v>
      </c>
      <c r="F114" s="150">
        <f t="shared" ref="F114:V114" si="63">F115+F116</f>
        <v>0</v>
      </c>
      <c r="G114" s="150">
        <f t="shared" si="63"/>
        <v>0</v>
      </c>
      <c r="H114" s="150">
        <f t="shared" si="63"/>
        <v>0</v>
      </c>
      <c r="I114" s="150">
        <f t="shared" si="63"/>
        <v>0</v>
      </c>
      <c r="J114" s="150">
        <f t="shared" si="63"/>
        <v>0</v>
      </c>
      <c r="K114" s="150">
        <f t="shared" si="63"/>
        <v>0</v>
      </c>
      <c r="L114" s="150">
        <f t="shared" si="63"/>
        <v>0</v>
      </c>
      <c r="M114" s="150">
        <f t="shared" si="63"/>
        <v>0</v>
      </c>
      <c r="N114" s="150">
        <f t="shared" si="63"/>
        <v>0</v>
      </c>
      <c r="O114" s="150">
        <f t="shared" si="63"/>
        <v>0</v>
      </c>
      <c r="P114" s="150">
        <f t="shared" si="63"/>
        <v>0</v>
      </c>
      <c r="Q114" s="150">
        <f t="shared" si="63"/>
        <v>0</v>
      </c>
      <c r="R114" s="150">
        <f t="shared" si="63"/>
        <v>0</v>
      </c>
      <c r="S114" s="150">
        <f t="shared" si="63"/>
        <v>0</v>
      </c>
      <c r="T114" s="150">
        <f t="shared" si="63"/>
        <v>0</v>
      </c>
      <c r="U114" s="150">
        <f t="shared" si="63"/>
        <v>0</v>
      </c>
      <c r="V114" s="150">
        <f t="shared" si="63"/>
        <v>334000</v>
      </c>
      <c r="W114" s="139">
        <f t="shared" si="57"/>
        <v>0</v>
      </c>
      <c r="X114" s="40"/>
      <c r="Y114" s="40"/>
      <c r="Z114" s="40"/>
      <c r="AA114" s="40"/>
      <c r="AB114" s="40"/>
      <c r="AC114" s="40"/>
      <c r="AD114" s="40"/>
      <c r="AE114" s="16"/>
      <c r="AF114" s="16"/>
      <c r="AG114" s="16"/>
      <c r="AH114" s="16"/>
      <c r="AI114" s="16"/>
      <c r="AJ114" s="16"/>
    </row>
    <row r="115" spans="1:36" ht="63" customHeight="1">
      <c r="A115" s="295">
        <v>41</v>
      </c>
      <c r="B115" s="20">
        <v>3122</v>
      </c>
      <c r="C115" s="214" t="s">
        <v>35</v>
      </c>
      <c r="D115" s="188" t="s">
        <v>103</v>
      </c>
      <c r="E115" s="151">
        <v>14000</v>
      </c>
      <c r="F115" s="140">
        <f t="shared" ref="F115:F116" si="64">G115+T115</f>
        <v>0</v>
      </c>
      <c r="G115" s="152"/>
      <c r="H115" s="261"/>
      <c r="I115" s="266"/>
      <c r="J115" s="266"/>
      <c r="K115" s="266"/>
      <c r="L115" s="267"/>
      <c r="M115" s="263"/>
      <c r="N115" s="267"/>
      <c r="O115" s="267"/>
      <c r="P115" s="267"/>
      <c r="Q115" s="267"/>
      <c r="R115" s="267"/>
      <c r="S115" s="267"/>
      <c r="T115" s="143">
        <f t="shared" ref="T115:T116" si="65">H115+I115+J115+K115+L115+M115+N115+O115</f>
        <v>0</v>
      </c>
      <c r="U115" s="143">
        <v>0</v>
      </c>
      <c r="V115" s="139">
        <f t="shared" ref="V115:V116" si="66">E115-F115</f>
        <v>14000</v>
      </c>
      <c r="W115" s="139">
        <f t="shared" si="57"/>
        <v>0</v>
      </c>
      <c r="X115" s="40"/>
      <c r="Y115" s="40"/>
      <c r="Z115" s="40"/>
      <c r="AA115" s="40"/>
      <c r="AB115" s="40"/>
      <c r="AC115" s="40"/>
      <c r="AD115" s="40"/>
      <c r="AE115" s="16"/>
      <c r="AF115" s="16"/>
      <c r="AG115" s="16"/>
      <c r="AH115" s="16"/>
      <c r="AI115" s="16"/>
      <c r="AJ115" s="16"/>
    </row>
    <row r="116" spans="1:36" ht="84.75" customHeight="1">
      <c r="A116" s="295">
        <v>42</v>
      </c>
      <c r="B116" s="20">
        <v>3122</v>
      </c>
      <c r="C116" s="214" t="s">
        <v>35</v>
      </c>
      <c r="D116" s="188" t="s">
        <v>104</v>
      </c>
      <c r="E116" s="151">
        <v>320000</v>
      </c>
      <c r="F116" s="140">
        <f t="shared" si="64"/>
        <v>0</v>
      </c>
      <c r="G116" s="152"/>
      <c r="H116" s="261"/>
      <c r="I116" s="266"/>
      <c r="J116" s="266"/>
      <c r="K116" s="266"/>
      <c r="L116" s="267"/>
      <c r="M116" s="263"/>
      <c r="N116" s="267"/>
      <c r="O116" s="267"/>
      <c r="P116" s="267"/>
      <c r="Q116" s="267"/>
      <c r="R116" s="267"/>
      <c r="S116" s="267"/>
      <c r="T116" s="143">
        <f t="shared" si="65"/>
        <v>0</v>
      </c>
      <c r="U116" s="143">
        <v>0</v>
      </c>
      <c r="V116" s="139">
        <f t="shared" si="66"/>
        <v>320000</v>
      </c>
      <c r="W116" s="139">
        <f t="shared" si="57"/>
        <v>0</v>
      </c>
      <c r="X116" s="40"/>
      <c r="Y116" s="40"/>
      <c r="Z116" s="40"/>
      <c r="AA116" s="40"/>
      <c r="AB116" s="40"/>
      <c r="AC116" s="40"/>
      <c r="AD116" s="40"/>
      <c r="AE116" s="16"/>
      <c r="AF116" s="16"/>
      <c r="AG116" s="16"/>
      <c r="AH116" s="16"/>
      <c r="AI116" s="16"/>
      <c r="AJ116" s="16"/>
    </row>
    <row r="117" spans="1:36" ht="46.5" hidden="1" customHeight="1">
      <c r="A117" s="299"/>
      <c r="B117" s="86"/>
      <c r="C117" s="204"/>
      <c r="D117" s="197"/>
      <c r="E117" s="150">
        <f>E118</f>
        <v>0</v>
      </c>
      <c r="F117" s="150">
        <f t="shared" ref="F117:W117" si="67">F118</f>
        <v>0</v>
      </c>
      <c r="G117" s="150">
        <f t="shared" si="67"/>
        <v>0</v>
      </c>
      <c r="H117" s="150">
        <f t="shared" si="67"/>
        <v>0</v>
      </c>
      <c r="I117" s="150">
        <f t="shared" si="67"/>
        <v>0</v>
      </c>
      <c r="J117" s="150">
        <f t="shared" si="67"/>
        <v>0</v>
      </c>
      <c r="K117" s="150">
        <f t="shared" si="67"/>
        <v>0</v>
      </c>
      <c r="L117" s="150">
        <f t="shared" si="67"/>
        <v>0</v>
      </c>
      <c r="M117" s="150">
        <f t="shared" si="67"/>
        <v>0</v>
      </c>
      <c r="N117" s="150">
        <f t="shared" si="67"/>
        <v>0</v>
      </c>
      <c r="O117" s="150">
        <f t="shared" si="67"/>
        <v>0</v>
      </c>
      <c r="P117" s="150">
        <f t="shared" si="67"/>
        <v>0</v>
      </c>
      <c r="Q117" s="150">
        <f t="shared" si="67"/>
        <v>0</v>
      </c>
      <c r="R117" s="150">
        <f t="shared" si="67"/>
        <v>0</v>
      </c>
      <c r="S117" s="150">
        <f t="shared" si="67"/>
        <v>0</v>
      </c>
      <c r="T117" s="150">
        <f t="shared" si="67"/>
        <v>0</v>
      </c>
      <c r="U117" s="150">
        <f t="shared" si="67"/>
        <v>0</v>
      </c>
      <c r="V117" s="150">
        <f t="shared" si="67"/>
        <v>0</v>
      </c>
      <c r="W117" s="157" t="e">
        <f t="shared" si="67"/>
        <v>#DIV/0!</v>
      </c>
      <c r="X117" s="40"/>
      <c r="Y117" s="40"/>
      <c r="Z117" s="40"/>
      <c r="AA117" s="40"/>
      <c r="AB117" s="40"/>
      <c r="AC117" s="40"/>
      <c r="AD117" s="40"/>
      <c r="AE117" s="16"/>
      <c r="AF117" s="16"/>
      <c r="AG117" s="16"/>
      <c r="AH117" s="16"/>
      <c r="AI117" s="16"/>
      <c r="AJ117" s="16"/>
    </row>
    <row r="118" spans="1:36" ht="180.75" hidden="1" customHeight="1">
      <c r="A118" s="295"/>
      <c r="B118" s="20"/>
      <c r="C118" s="96"/>
      <c r="D118" s="203"/>
      <c r="E118" s="156"/>
      <c r="F118" s="140">
        <f>G118+T118</f>
        <v>0</v>
      </c>
      <c r="G118" s="152"/>
      <c r="H118" s="261"/>
      <c r="I118" s="266"/>
      <c r="J118" s="266"/>
      <c r="K118" s="266"/>
      <c r="L118" s="267"/>
      <c r="M118" s="263"/>
      <c r="N118" s="267"/>
      <c r="O118" s="267"/>
      <c r="P118" s="267"/>
      <c r="Q118" s="267"/>
      <c r="R118" s="267"/>
      <c r="S118" s="267"/>
      <c r="T118" s="143">
        <f>H118+I118+J118+K118+L118+M118+N118+O118+P118</f>
        <v>0</v>
      </c>
      <c r="U118" s="143">
        <v>0</v>
      </c>
      <c r="V118" s="153">
        <f>E118-F118</f>
        <v>0</v>
      </c>
      <c r="W118" s="139" t="e">
        <f>U118*100/E118</f>
        <v>#DIV/0!</v>
      </c>
      <c r="X118" s="40"/>
      <c r="Y118" s="40"/>
      <c r="Z118" s="40"/>
      <c r="AA118" s="40"/>
      <c r="AB118" s="40"/>
      <c r="AC118" s="40"/>
      <c r="AD118" s="40"/>
      <c r="AE118" s="16"/>
      <c r="AF118" s="16"/>
      <c r="AG118" s="16"/>
      <c r="AH118" s="16"/>
      <c r="AI118" s="16"/>
      <c r="AJ118" s="16"/>
    </row>
    <row r="119" spans="1:36" ht="2.25" hidden="1" customHeight="1">
      <c r="A119" s="299"/>
      <c r="B119" s="86"/>
      <c r="C119" s="84"/>
      <c r="D119" s="92"/>
      <c r="E119" s="150" t="e">
        <f>#REF!</f>
        <v>#REF!</v>
      </c>
      <c r="F119" s="150" t="e">
        <f>#REF!</f>
        <v>#REF!</v>
      </c>
      <c r="G119" s="150" t="e">
        <f>#REF!</f>
        <v>#REF!</v>
      </c>
      <c r="H119" s="150" t="e">
        <f>#REF!</f>
        <v>#REF!</v>
      </c>
      <c r="I119" s="150" t="e">
        <f>#REF!</f>
        <v>#REF!</v>
      </c>
      <c r="J119" s="150" t="e">
        <f>#REF!</f>
        <v>#REF!</v>
      </c>
      <c r="K119" s="150" t="e">
        <f>#REF!</f>
        <v>#REF!</v>
      </c>
      <c r="L119" s="150" t="e">
        <f>#REF!</f>
        <v>#REF!</v>
      </c>
      <c r="M119" s="150" t="e">
        <f>#REF!</f>
        <v>#REF!</v>
      </c>
      <c r="N119" s="150" t="e">
        <f>#REF!</f>
        <v>#REF!</v>
      </c>
      <c r="O119" s="150" t="e">
        <f>#REF!</f>
        <v>#REF!</v>
      </c>
      <c r="P119" s="150" t="e">
        <f>#REF!</f>
        <v>#REF!</v>
      </c>
      <c r="Q119" s="150" t="e">
        <f>#REF!</f>
        <v>#REF!</v>
      </c>
      <c r="R119" s="150" t="e">
        <f>#REF!</f>
        <v>#REF!</v>
      </c>
      <c r="S119" s="150" t="e">
        <f>#REF!</f>
        <v>#REF!</v>
      </c>
      <c r="T119" s="150" t="e">
        <f>#REF!</f>
        <v>#REF!</v>
      </c>
      <c r="U119" s="150" t="e">
        <f>#REF!</f>
        <v>#REF!</v>
      </c>
      <c r="V119" s="150" t="e">
        <f>#REF!</f>
        <v>#REF!</v>
      </c>
      <c r="W119" s="139" t="e">
        <f>U119*100/E119</f>
        <v>#REF!</v>
      </c>
      <c r="X119" s="40"/>
      <c r="Y119" s="40"/>
      <c r="Z119" s="40"/>
      <c r="AA119" s="40"/>
      <c r="AB119" s="40"/>
      <c r="AC119" s="40"/>
      <c r="AD119" s="40"/>
      <c r="AE119" s="16"/>
      <c r="AF119" s="16"/>
      <c r="AG119" s="16"/>
      <c r="AH119" s="16"/>
      <c r="AI119" s="16"/>
      <c r="AJ119" s="16"/>
    </row>
    <row r="120" spans="1:36" ht="69.75" hidden="1" customHeight="1">
      <c r="A120" s="299"/>
      <c r="B120" s="86"/>
      <c r="C120" s="79"/>
      <c r="D120" s="202"/>
      <c r="E120" s="150">
        <f>E121+E122+E123</f>
        <v>0</v>
      </c>
      <c r="F120" s="150">
        <f t="shared" ref="F120:V120" si="68">F121+F122+F123</f>
        <v>0</v>
      </c>
      <c r="G120" s="150">
        <f t="shared" si="68"/>
        <v>0</v>
      </c>
      <c r="H120" s="150">
        <f t="shared" si="68"/>
        <v>0</v>
      </c>
      <c r="I120" s="150">
        <f t="shared" si="68"/>
        <v>0</v>
      </c>
      <c r="J120" s="150">
        <f t="shared" si="68"/>
        <v>0</v>
      </c>
      <c r="K120" s="150">
        <f t="shared" si="68"/>
        <v>0</v>
      </c>
      <c r="L120" s="150">
        <f t="shared" si="68"/>
        <v>0</v>
      </c>
      <c r="M120" s="150">
        <f t="shared" si="68"/>
        <v>0</v>
      </c>
      <c r="N120" s="150">
        <f t="shared" si="68"/>
        <v>0</v>
      </c>
      <c r="O120" s="150">
        <f t="shared" si="68"/>
        <v>0</v>
      </c>
      <c r="P120" s="150">
        <f t="shared" si="68"/>
        <v>0</v>
      </c>
      <c r="Q120" s="150">
        <f t="shared" si="68"/>
        <v>0</v>
      </c>
      <c r="R120" s="150">
        <f t="shared" si="68"/>
        <v>0</v>
      </c>
      <c r="S120" s="150">
        <f t="shared" si="68"/>
        <v>0</v>
      </c>
      <c r="T120" s="150">
        <f t="shared" si="68"/>
        <v>0</v>
      </c>
      <c r="U120" s="150">
        <f t="shared" si="68"/>
        <v>0</v>
      </c>
      <c r="V120" s="150">
        <f t="shared" si="68"/>
        <v>0</v>
      </c>
      <c r="W120" s="157" t="e">
        <f>W121+W122+W123+#REF!+#REF!+#REF!+#REF!+#REF!</f>
        <v>#DIV/0!</v>
      </c>
      <c r="X120" s="40"/>
      <c r="Y120" s="40"/>
      <c r="Z120" s="40"/>
      <c r="AA120" s="40"/>
      <c r="AB120" s="40"/>
      <c r="AC120" s="40"/>
      <c r="AD120" s="40"/>
      <c r="AE120" s="16"/>
      <c r="AF120" s="16"/>
      <c r="AG120" s="16"/>
      <c r="AH120" s="16"/>
      <c r="AI120" s="16"/>
      <c r="AJ120" s="16"/>
    </row>
    <row r="121" spans="1:36" ht="64.5" hidden="1" customHeight="1">
      <c r="A121" s="295"/>
      <c r="B121" s="20"/>
      <c r="C121" s="101"/>
      <c r="D121" s="188"/>
      <c r="E121" s="156"/>
      <c r="F121" s="140">
        <f>G121+T121</f>
        <v>0</v>
      </c>
      <c r="G121" s="140"/>
      <c r="H121" s="155"/>
      <c r="I121" s="163"/>
      <c r="J121" s="163"/>
      <c r="K121" s="163"/>
      <c r="L121" s="139"/>
      <c r="M121" s="139"/>
      <c r="N121" s="139"/>
      <c r="O121" s="139"/>
      <c r="P121" s="139"/>
      <c r="Q121" s="139"/>
      <c r="R121" s="139"/>
      <c r="S121" s="139"/>
      <c r="T121" s="143">
        <f>H121+I121+J121+K121+L121+M121+N121+O121</f>
        <v>0</v>
      </c>
      <c r="U121" s="138"/>
      <c r="V121" s="139">
        <f>E121-F121</f>
        <v>0</v>
      </c>
      <c r="W121" s="139" t="e">
        <f t="shared" ref="W121:W127" si="69">U121*100/E121</f>
        <v>#DIV/0!</v>
      </c>
      <c r="X121" s="40"/>
      <c r="Y121" s="40"/>
      <c r="Z121" s="40"/>
      <c r="AA121" s="40"/>
      <c r="AB121" s="40"/>
      <c r="AC121" s="40"/>
      <c r="AD121" s="40"/>
      <c r="AE121" s="16"/>
      <c r="AF121" s="16"/>
      <c r="AG121" s="16"/>
      <c r="AH121" s="16"/>
      <c r="AI121" s="16"/>
      <c r="AJ121" s="16"/>
    </row>
    <row r="122" spans="1:36" ht="43.5" hidden="1" customHeight="1">
      <c r="A122" s="295"/>
      <c r="B122" s="20"/>
      <c r="C122" s="101"/>
      <c r="D122" s="83"/>
      <c r="E122" s="156"/>
      <c r="F122" s="140">
        <f t="shared" ref="F122:F127" si="70">G122+T122</f>
        <v>0</v>
      </c>
      <c r="G122" s="140"/>
      <c r="H122" s="155"/>
      <c r="I122" s="163"/>
      <c r="J122" s="163"/>
      <c r="K122" s="163"/>
      <c r="L122" s="139"/>
      <c r="M122" s="139"/>
      <c r="N122" s="139"/>
      <c r="O122" s="139"/>
      <c r="P122" s="139"/>
      <c r="Q122" s="139"/>
      <c r="R122" s="139"/>
      <c r="S122" s="139"/>
      <c r="T122" s="143">
        <f t="shared" ref="T122:T127" si="71">H122+I122+J122+K122+L122+M122+N122+O122</f>
        <v>0</v>
      </c>
      <c r="U122" s="138"/>
      <c r="V122" s="139">
        <f>E122-F122</f>
        <v>0</v>
      </c>
      <c r="W122" s="139" t="e">
        <f t="shared" si="69"/>
        <v>#DIV/0!</v>
      </c>
      <c r="X122" s="40"/>
      <c r="Y122" s="40"/>
      <c r="Z122" s="40"/>
      <c r="AA122" s="40"/>
      <c r="AB122" s="40"/>
      <c r="AC122" s="40"/>
      <c r="AD122" s="40"/>
      <c r="AE122" s="16"/>
      <c r="AF122" s="16"/>
      <c r="AG122" s="16"/>
      <c r="AH122" s="16"/>
      <c r="AI122" s="16"/>
      <c r="AJ122" s="16"/>
    </row>
    <row r="123" spans="1:36" ht="45.75" hidden="1" customHeight="1">
      <c r="A123" s="295"/>
      <c r="B123" s="20"/>
      <c r="C123" s="96"/>
      <c r="D123" s="188"/>
      <c r="E123" s="156"/>
      <c r="F123" s="140">
        <f t="shared" si="70"/>
        <v>0</v>
      </c>
      <c r="G123" s="140"/>
      <c r="H123" s="155"/>
      <c r="I123" s="163"/>
      <c r="J123" s="163"/>
      <c r="K123" s="163"/>
      <c r="L123" s="139"/>
      <c r="M123" s="139"/>
      <c r="N123" s="139"/>
      <c r="O123" s="139"/>
      <c r="P123" s="139"/>
      <c r="Q123" s="139"/>
      <c r="R123" s="139"/>
      <c r="S123" s="139"/>
      <c r="T123" s="143">
        <f t="shared" si="71"/>
        <v>0</v>
      </c>
      <c r="U123" s="138"/>
      <c r="V123" s="139">
        <f>E123-F123</f>
        <v>0</v>
      </c>
      <c r="W123" s="139" t="e">
        <f t="shared" si="69"/>
        <v>#DIV/0!</v>
      </c>
      <c r="X123" s="40"/>
      <c r="Y123" s="40"/>
      <c r="Z123" s="40"/>
      <c r="AA123" s="40"/>
      <c r="AB123" s="40"/>
      <c r="AC123" s="40"/>
      <c r="AD123" s="40"/>
      <c r="AE123" s="16"/>
      <c r="AF123" s="16"/>
      <c r="AG123" s="16"/>
      <c r="AH123" s="16"/>
      <c r="AI123" s="16"/>
      <c r="AJ123" s="16"/>
    </row>
    <row r="124" spans="1:36" ht="47.25" hidden="1" customHeight="1">
      <c r="A124" s="295"/>
      <c r="B124" s="20">
        <v>3142</v>
      </c>
      <c r="C124" s="211" t="s">
        <v>28</v>
      </c>
      <c r="D124" s="188"/>
      <c r="E124" s="156"/>
      <c r="F124" s="140">
        <f t="shared" si="70"/>
        <v>0</v>
      </c>
      <c r="G124" s="140"/>
      <c r="H124" s="155"/>
      <c r="I124" s="163"/>
      <c r="J124" s="163"/>
      <c r="K124" s="163"/>
      <c r="L124" s="139"/>
      <c r="M124" s="139"/>
      <c r="N124" s="139"/>
      <c r="O124" s="139"/>
      <c r="P124" s="139"/>
      <c r="Q124" s="139"/>
      <c r="R124" s="139"/>
      <c r="S124" s="139"/>
      <c r="T124" s="143">
        <f t="shared" si="71"/>
        <v>0</v>
      </c>
      <c r="U124" s="138"/>
      <c r="V124" s="139">
        <f t="shared" ref="V124:V127" si="72">E124-F124</f>
        <v>0</v>
      </c>
      <c r="W124" s="139" t="e">
        <f t="shared" si="69"/>
        <v>#DIV/0!</v>
      </c>
      <c r="X124" s="40"/>
      <c r="Y124" s="40"/>
      <c r="Z124" s="40"/>
      <c r="AA124" s="40"/>
      <c r="AB124" s="40"/>
      <c r="AC124" s="40"/>
      <c r="AD124" s="40"/>
      <c r="AE124" s="16"/>
      <c r="AF124" s="16"/>
      <c r="AG124" s="16"/>
      <c r="AH124" s="16"/>
      <c r="AI124" s="16"/>
      <c r="AJ124" s="16"/>
    </row>
    <row r="125" spans="1:36" ht="48" hidden="1" customHeight="1">
      <c r="A125" s="295"/>
      <c r="B125" s="20">
        <v>3142</v>
      </c>
      <c r="C125" s="211" t="s">
        <v>28</v>
      </c>
      <c r="D125" s="188"/>
      <c r="E125" s="156"/>
      <c r="F125" s="140">
        <f t="shared" si="70"/>
        <v>0</v>
      </c>
      <c r="G125" s="140"/>
      <c r="H125" s="155"/>
      <c r="I125" s="163"/>
      <c r="J125" s="163"/>
      <c r="K125" s="163"/>
      <c r="L125" s="139"/>
      <c r="M125" s="139"/>
      <c r="N125" s="139"/>
      <c r="O125" s="139"/>
      <c r="P125" s="139"/>
      <c r="Q125" s="139"/>
      <c r="R125" s="139"/>
      <c r="S125" s="139"/>
      <c r="T125" s="143">
        <f t="shared" si="71"/>
        <v>0</v>
      </c>
      <c r="U125" s="138"/>
      <c r="V125" s="139">
        <f t="shared" si="72"/>
        <v>0</v>
      </c>
      <c r="W125" s="139" t="e">
        <f t="shared" si="69"/>
        <v>#DIV/0!</v>
      </c>
      <c r="X125" s="40"/>
      <c r="Y125" s="40"/>
      <c r="Z125" s="40"/>
      <c r="AA125" s="40"/>
      <c r="AB125" s="40"/>
      <c r="AC125" s="40"/>
      <c r="AD125" s="40"/>
      <c r="AE125" s="16"/>
      <c r="AF125" s="16"/>
      <c r="AG125" s="16"/>
      <c r="AH125" s="16"/>
      <c r="AI125" s="16"/>
      <c r="AJ125" s="16"/>
    </row>
    <row r="126" spans="1:36" ht="54" hidden="1" customHeight="1">
      <c r="A126" s="295"/>
      <c r="B126" s="20">
        <v>3142</v>
      </c>
      <c r="C126" s="211" t="s">
        <v>28</v>
      </c>
      <c r="D126" s="188"/>
      <c r="E126" s="156"/>
      <c r="F126" s="140">
        <f t="shared" si="70"/>
        <v>0</v>
      </c>
      <c r="G126" s="140"/>
      <c r="H126" s="155"/>
      <c r="I126" s="163"/>
      <c r="J126" s="163"/>
      <c r="K126" s="163"/>
      <c r="L126" s="139"/>
      <c r="M126" s="139"/>
      <c r="N126" s="139"/>
      <c r="O126" s="139"/>
      <c r="P126" s="139"/>
      <c r="Q126" s="139"/>
      <c r="R126" s="139"/>
      <c r="S126" s="139"/>
      <c r="T126" s="143">
        <f t="shared" si="71"/>
        <v>0</v>
      </c>
      <c r="U126" s="138"/>
      <c r="V126" s="139">
        <f t="shared" si="72"/>
        <v>0</v>
      </c>
      <c r="W126" s="139" t="e">
        <f t="shared" si="69"/>
        <v>#DIV/0!</v>
      </c>
      <c r="X126" s="40"/>
      <c r="Y126" s="40"/>
      <c r="Z126" s="40"/>
      <c r="AA126" s="40"/>
      <c r="AB126" s="40"/>
      <c r="AC126" s="40"/>
      <c r="AD126" s="40"/>
      <c r="AE126" s="16"/>
      <c r="AF126" s="16"/>
      <c r="AG126" s="16"/>
      <c r="AH126" s="16"/>
      <c r="AI126" s="16"/>
      <c r="AJ126" s="16"/>
    </row>
    <row r="127" spans="1:36" ht="66.75" hidden="1" customHeight="1">
      <c r="A127" s="295"/>
      <c r="B127" s="20">
        <v>3142</v>
      </c>
      <c r="C127" s="211" t="s">
        <v>28</v>
      </c>
      <c r="D127" s="221"/>
      <c r="E127" s="156"/>
      <c r="F127" s="140">
        <f t="shared" si="70"/>
        <v>0</v>
      </c>
      <c r="G127" s="140"/>
      <c r="H127" s="155"/>
      <c r="I127" s="163"/>
      <c r="J127" s="163"/>
      <c r="K127" s="163"/>
      <c r="L127" s="139"/>
      <c r="M127" s="139"/>
      <c r="N127" s="139"/>
      <c r="O127" s="139"/>
      <c r="P127" s="139"/>
      <c r="Q127" s="139"/>
      <c r="R127" s="139"/>
      <c r="S127" s="139"/>
      <c r="T127" s="143">
        <f t="shared" si="71"/>
        <v>0</v>
      </c>
      <c r="U127" s="138"/>
      <c r="V127" s="139">
        <f t="shared" si="72"/>
        <v>0</v>
      </c>
      <c r="W127" s="139" t="e">
        <f t="shared" si="69"/>
        <v>#DIV/0!</v>
      </c>
      <c r="X127" s="40"/>
      <c r="Y127" s="40"/>
      <c r="Z127" s="40"/>
      <c r="AA127" s="40"/>
      <c r="AB127" s="40"/>
      <c r="AC127" s="40"/>
      <c r="AD127" s="40"/>
      <c r="AE127" s="16"/>
      <c r="AF127" s="16"/>
      <c r="AG127" s="16"/>
      <c r="AH127" s="16"/>
      <c r="AI127" s="16"/>
      <c r="AJ127" s="16"/>
    </row>
    <row r="128" spans="1:36" ht="129" hidden="1" customHeight="1">
      <c r="A128" s="299"/>
      <c r="B128" s="86">
        <v>1217369</v>
      </c>
      <c r="C128" s="204"/>
      <c r="D128" s="205"/>
      <c r="E128" s="150">
        <f>E129</f>
        <v>0</v>
      </c>
      <c r="F128" s="150">
        <f t="shared" ref="F128:W128" si="73">F129</f>
        <v>0</v>
      </c>
      <c r="G128" s="150">
        <f t="shared" si="73"/>
        <v>0</v>
      </c>
      <c r="H128" s="150">
        <f t="shared" si="73"/>
        <v>0</v>
      </c>
      <c r="I128" s="150">
        <f t="shared" si="73"/>
        <v>0</v>
      </c>
      <c r="J128" s="150">
        <f t="shared" si="73"/>
        <v>0</v>
      </c>
      <c r="K128" s="150">
        <f t="shared" si="73"/>
        <v>0</v>
      </c>
      <c r="L128" s="150">
        <f t="shared" si="73"/>
        <v>0</v>
      </c>
      <c r="M128" s="150">
        <f t="shared" si="73"/>
        <v>0</v>
      </c>
      <c r="N128" s="150">
        <f t="shared" si="73"/>
        <v>0</v>
      </c>
      <c r="O128" s="150">
        <f t="shared" si="73"/>
        <v>0</v>
      </c>
      <c r="P128" s="150">
        <f t="shared" si="73"/>
        <v>0</v>
      </c>
      <c r="Q128" s="150">
        <f t="shared" si="73"/>
        <v>0</v>
      </c>
      <c r="R128" s="150">
        <f t="shared" si="73"/>
        <v>0</v>
      </c>
      <c r="S128" s="150">
        <f t="shared" si="73"/>
        <v>0</v>
      </c>
      <c r="T128" s="150">
        <f t="shared" si="73"/>
        <v>0</v>
      </c>
      <c r="U128" s="150">
        <f t="shared" si="73"/>
        <v>0</v>
      </c>
      <c r="V128" s="150">
        <f t="shared" si="73"/>
        <v>0</v>
      </c>
      <c r="W128" s="157" t="e">
        <f t="shared" si="73"/>
        <v>#DIV/0!</v>
      </c>
      <c r="X128" s="40"/>
      <c r="Y128" s="40"/>
      <c r="Z128" s="40"/>
      <c r="AA128" s="40"/>
      <c r="AB128" s="40"/>
      <c r="AC128" s="40"/>
      <c r="AD128" s="40"/>
      <c r="AE128" s="16"/>
      <c r="AF128" s="16"/>
      <c r="AG128" s="16"/>
      <c r="AH128" s="16"/>
      <c r="AI128" s="16"/>
      <c r="AJ128" s="16"/>
    </row>
    <row r="129" spans="1:36" ht="138" hidden="1" customHeight="1">
      <c r="A129" s="295"/>
      <c r="B129" s="20">
        <v>3142</v>
      </c>
      <c r="C129" s="96"/>
      <c r="D129" s="108"/>
      <c r="E129" s="151"/>
      <c r="F129" s="140">
        <f>G129+T129</f>
        <v>0</v>
      </c>
      <c r="G129" s="140"/>
      <c r="H129" s="155"/>
      <c r="I129" s="163"/>
      <c r="J129" s="163"/>
      <c r="K129" s="163"/>
      <c r="L129" s="139"/>
      <c r="M129" s="139"/>
      <c r="N129" s="139"/>
      <c r="O129" s="139"/>
      <c r="P129" s="139"/>
      <c r="Q129" s="139"/>
      <c r="R129" s="139"/>
      <c r="S129" s="139"/>
      <c r="T129" s="143">
        <f>H129+I129+J129+K129+L129+M129+N129+O129</f>
        <v>0</v>
      </c>
      <c r="U129" s="138"/>
      <c r="V129" s="139">
        <f>E129-F129</f>
        <v>0</v>
      </c>
      <c r="W129" s="139" t="e">
        <f t="shared" ref="W129:W137" si="74">U129*100/E129</f>
        <v>#DIV/0!</v>
      </c>
      <c r="X129" s="40"/>
      <c r="Y129" s="40"/>
      <c r="Z129" s="40"/>
      <c r="AA129" s="40"/>
      <c r="AB129" s="40"/>
      <c r="AC129" s="40"/>
      <c r="AD129" s="40"/>
      <c r="AE129" s="16"/>
      <c r="AF129" s="16"/>
      <c r="AG129" s="16"/>
      <c r="AH129" s="16"/>
      <c r="AI129" s="16"/>
      <c r="AJ129" s="16"/>
    </row>
    <row r="130" spans="1:36" ht="88.5" customHeight="1">
      <c r="A130" s="299">
        <v>43</v>
      </c>
      <c r="B130" s="78">
        <v>1217461</v>
      </c>
      <c r="C130" s="84" t="s">
        <v>42</v>
      </c>
      <c r="D130" s="124"/>
      <c r="E130" s="150">
        <f>E131+E132+E133+E134+E135+E136+E137+E138</f>
        <v>4555000</v>
      </c>
      <c r="F130" s="150">
        <f t="shared" ref="F130:V130" si="75">F131+F132+F133+F134+F135+F136+F137+F138</f>
        <v>0</v>
      </c>
      <c r="G130" s="150">
        <f t="shared" si="75"/>
        <v>0</v>
      </c>
      <c r="H130" s="150">
        <f t="shared" si="75"/>
        <v>0</v>
      </c>
      <c r="I130" s="150">
        <f t="shared" si="75"/>
        <v>0</v>
      </c>
      <c r="J130" s="150">
        <f t="shared" si="75"/>
        <v>0</v>
      </c>
      <c r="K130" s="150">
        <f t="shared" si="75"/>
        <v>0</v>
      </c>
      <c r="L130" s="150">
        <f t="shared" si="75"/>
        <v>0</v>
      </c>
      <c r="M130" s="150">
        <f t="shared" si="75"/>
        <v>0</v>
      </c>
      <c r="N130" s="150">
        <f t="shared" si="75"/>
        <v>0</v>
      </c>
      <c r="O130" s="150">
        <f t="shared" si="75"/>
        <v>0</v>
      </c>
      <c r="P130" s="150">
        <f t="shared" si="75"/>
        <v>0</v>
      </c>
      <c r="Q130" s="150">
        <f t="shared" si="75"/>
        <v>0</v>
      </c>
      <c r="R130" s="150">
        <f t="shared" si="75"/>
        <v>0</v>
      </c>
      <c r="S130" s="150">
        <f t="shared" si="75"/>
        <v>0</v>
      </c>
      <c r="T130" s="150">
        <f t="shared" si="75"/>
        <v>0</v>
      </c>
      <c r="U130" s="150">
        <f t="shared" si="75"/>
        <v>0</v>
      </c>
      <c r="V130" s="150">
        <f t="shared" si="75"/>
        <v>4555000</v>
      </c>
      <c r="W130" s="139">
        <f t="shared" si="74"/>
        <v>0</v>
      </c>
      <c r="X130" s="40"/>
      <c r="Y130" s="40"/>
      <c r="Z130" s="40"/>
      <c r="AA130" s="40"/>
      <c r="AB130" s="40"/>
      <c r="AC130" s="40"/>
      <c r="AD130" s="40"/>
      <c r="AE130" s="16"/>
      <c r="AF130" s="16"/>
      <c r="AG130" s="16"/>
      <c r="AH130" s="16"/>
      <c r="AI130" s="16"/>
      <c r="AJ130" s="16"/>
    </row>
    <row r="131" spans="1:36" ht="89.25" customHeight="1">
      <c r="A131" s="295">
        <v>44</v>
      </c>
      <c r="B131" s="20">
        <v>3132</v>
      </c>
      <c r="C131" s="285" t="s">
        <v>0</v>
      </c>
      <c r="D131" s="198" t="s">
        <v>89</v>
      </c>
      <c r="E131" s="130">
        <v>4555000</v>
      </c>
      <c r="F131" s="140">
        <f>G131+T131</f>
        <v>0</v>
      </c>
      <c r="G131" s="140"/>
      <c r="H131" s="155"/>
      <c r="I131" s="163"/>
      <c r="J131" s="163"/>
      <c r="K131" s="163"/>
      <c r="L131" s="139"/>
      <c r="M131" s="139"/>
      <c r="N131" s="139"/>
      <c r="O131" s="139"/>
      <c r="P131" s="139"/>
      <c r="Q131" s="139"/>
      <c r="R131" s="139"/>
      <c r="S131" s="139"/>
      <c r="T131" s="143">
        <f>I131+J131+K131+L131+M131</f>
        <v>0</v>
      </c>
      <c r="U131" s="138">
        <v>0</v>
      </c>
      <c r="V131" s="139">
        <f t="shared" ref="V131:V138" si="76">E131-F131</f>
        <v>4555000</v>
      </c>
      <c r="W131" s="139">
        <f t="shared" si="74"/>
        <v>0</v>
      </c>
      <c r="X131" s="40"/>
      <c r="Y131" s="40"/>
      <c r="Z131" s="40"/>
      <c r="AA131" s="40"/>
      <c r="AB131" s="40"/>
      <c r="AC131" s="40"/>
      <c r="AD131" s="40"/>
      <c r="AE131" s="16"/>
      <c r="AF131" s="16"/>
      <c r="AG131" s="16"/>
      <c r="AH131" s="16"/>
      <c r="AI131" s="16"/>
      <c r="AJ131" s="16"/>
    </row>
    <row r="132" spans="1:36" ht="63" hidden="1" customHeight="1">
      <c r="A132" s="295"/>
      <c r="B132" s="20"/>
      <c r="C132" s="214"/>
      <c r="D132" s="188"/>
      <c r="E132" s="130"/>
      <c r="F132" s="140">
        <f t="shared" ref="F132:F138" si="77">G132+T132</f>
        <v>0</v>
      </c>
      <c r="G132" s="140"/>
      <c r="H132" s="155"/>
      <c r="I132" s="163"/>
      <c r="J132" s="163"/>
      <c r="K132" s="163"/>
      <c r="L132" s="139"/>
      <c r="M132" s="139"/>
      <c r="N132" s="139"/>
      <c r="O132" s="139"/>
      <c r="P132" s="139"/>
      <c r="Q132" s="139"/>
      <c r="R132" s="139"/>
      <c r="S132" s="139"/>
      <c r="T132" s="143">
        <f t="shared" ref="T132:T138" si="78">I132+J132+K132+L132+M132</f>
        <v>0</v>
      </c>
      <c r="U132" s="138"/>
      <c r="V132" s="139">
        <f t="shared" si="76"/>
        <v>0</v>
      </c>
      <c r="W132" s="139" t="e">
        <f t="shared" si="74"/>
        <v>#DIV/0!</v>
      </c>
      <c r="X132" s="40"/>
      <c r="Y132" s="40"/>
      <c r="Z132" s="40"/>
      <c r="AA132" s="40"/>
      <c r="AB132" s="40"/>
      <c r="AC132" s="40"/>
      <c r="AD132" s="40"/>
      <c r="AE132" s="16"/>
      <c r="AF132" s="16"/>
      <c r="AG132" s="16"/>
      <c r="AH132" s="16"/>
      <c r="AI132" s="16"/>
      <c r="AJ132" s="16"/>
    </row>
    <row r="133" spans="1:36" ht="81" hidden="1" customHeight="1">
      <c r="A133" s="295"/>
      <c r="B133" s="20"/>
      <c r="C133" s="214"/>
      <c r="D133" s="188"/>
      <c r="E133" s="130"/>
      <c r="F133" s="140">
        <f t="shared" si="77"/>
        <v>0</v>
      </c>
      <c r="G133" s="140"/>
      <c r="H133" s="155"/>
      <c r="I133" s="163"/>
      <c r="J133" s="163"/>
      <c r="K133" s="163"/>
      <c r="L133" s="139"/>
      <c r="M133" s="139"/>
      <c r="N133" s="139"/>
      <c r="O133" s="139"/>
      <c r="P133" s="139"/>
      <c r="Q133" s="139"/>
      <c r="R133" s="139"/>
      <c r="S133" s="139"/>
      <c r="T133" s="143">
        <f t="shared" si="78"/>
        <v>0</v>
      </c>
      <c r="U133" s="138"/>
      <c r="V133" s="139">
        <f t="shared" si="76"/>
        <v>0</v>
      </c>
      <c r="W133" s="139" t="e">
        <f t="shared" si="74"/>
        <v>#DIV/0!</v>
      </c>
      <c r="X133" s="40"/>
      <c r="Y133" s="40"/>
      <c r="Z133" s="40"/>
      <c r="AA133" s="40"/>
      <c r="AB133" s="40"/>
      <c r="AC133" s="40"/>
      <c r="AD133" s="40"/>
      <c r="AE133" s="16"/>
      <c r="AF133" s="16"/>
      <c r="AG133" s="16"/>
      <c r="AH133" s="16"/>
      <c r="AI133" s="16"/>
      <c r="AJ133" s="16"/>
    </row>
    <row r="134" spans="1:36" ht="118.5" hidden="1" customHeight="1">
      <c r="A134" s="295"/>
      <c r="B134" s="20"/>
      <c r="C134" s="214"/>
      <c r="D134" s="237"/>
      <c r="E134" s="130"/>
      <c r="F134" s="140">
        <f t="shared" si="77"/>
        <v>0</v>
      </c>
      <c r="G134" s="140"/>
      <c r="H134" s="155"/>
      <c r="I134" s="163"/>
      <c r="J134" s="163"/>
      <c r="K134" s="163"/>
      <c r="L134" s="139"/>
      <c r="M134" s="139"/>
      <c r="N134" s="139"/>
      <c r="O134" s="139"/>
      <c r="P134" s="139"/>
      <c r="Q134" s="139"/>
      <c r="R134" s="139"/>
      <c r="S134" s="139"/>
      <c r="T134" s="143">
        <f t="shared" si="78"/>
        <v>0</v>
      </c>
      <c r="U134" s="138"/>
      <c r="V134" s="139">
        <f t="shared" si="76"/>
        <v>0</v>
      </c>
      <c r="W134" s="139" t="e">
        <f t="shared" si="74"/>
        <v>#DIV/0!</v>
      </c>
      <c r="X134" s="40"/>
      <c r="Y134" s="40"/>
      <c r="Z134" s="40"/>
      <c r="AA134" s="40"/>
      <c r="AB134" s="40"/>
      <c r="AC134" s="40"/>
      <c r="AD134" s="40"/>
      <c r="AE134" s="16"/>
      <c r="AF134" s="16"/>
      <c r="AG134" s="16"/>
      <c r="AH134" s="16"/>
      <c r="AI134" s="16"/>
      <c r="AJ134" s="16"/>
    </row>
    <row r="135" spans="1:36" ht="60.75" hidden="1" customHeight="1">
      <c r="A135" s="295"/>
      <c r="B135" s="20">
        <v>3132</v>
      </c>
      <c r="C135" s="214" t="s">
        <v>0</v>
      </c>
      <c r="D135" s="221"/>
      <c r="E135" s="130"/>
      <c r="F135" s="140">
        <f t="shared" si="77"/>
        <v>0</v>
      </c>
      <c r="G135" s="140"/>
      <c r="H135" s="155"/>
      <c r="I135" s="163"/>
      <c r="J135" s="163"/>
      <c r="K135" s="163"/>
      <c r="L135" s="139"/>
      <c r="M135" s="139"/>
      <c r="N135" s="139"/>
      <c r="O135" s="139"/>
      <c r="P135" s="139"/>
      <c r="Q135" s="139"/>
      <c r="R135" s="139"/>
      <c r="S135" s="139"/>
      <c r="T135" s="143">
        <f t="shared" si="78"/>
        <v>0</v>
      </c>
      <c r="U135" s="138"/>
      <c r="V135" s="139">
        <f t="shared" si="76"/>
        <v>0</v>
      </c>
      <c r="W135" s="139" t="e">
        <f t="shared" si="74"/>
        <v>#DIV/0!</v>
      </c>
      <c r="X135" s="40"/>
      <c r="Y135" s="40"/>
      <c r="Z135" s="40"/>
      <c r="AA135" s="40"/>
      <c r="AB135" s="40"/>
      <c r="AC135" s="40"/>
      <c r="AD135" s="40"/>
      <c r="AE135" s="16"/>
      <c r="AF135" s="16"/>
      <c r="AG135" s="16"/>
      <c r="AH135" s="16"/>
      <c r="AI135" s="16"/>
      <c r="AJ135" s="16"/>
    </row>
    <row r="136" spans="1:36" ht="60.75" hidden="1" customHeight="1">
      <c r="A136" s="295"/>
      <c r="B136" s="20">
        <v>3132</v>
      </c>
      <c r="C136" s="214" t="s">
        <v>0</v>
      </c>
      <c r="D136" s="188"/>
      <c r="E136" s="130"/>
      <c r="F136" s="140">
        <f t="shared" si="77"/>
        <v>0</v>
      </c>
      <c r="G136" s="140"/>
      <c r="H136" s="155"/>
      <c r="I136" s="163"/>
      <c r="J136" s="163"/>
      <c r="K136" s="163"/>
      <c r="L136" s="139"/>
      <c r="M136" s="139"/>
      <c r="N136" s="139"/>
      <c r="O136" s="139"/>
      <c r="P136" s="139"/>
      <c r="Q136" s="139"/>
      <c r="R136" s="139"/>
      <c r="S136" s="139"/>
      <c r="T136" s="143">
        <f t="shared" si="78"/>
        <v>0</v>
      </c>
      <c r="U136" s="138"/>
      <c r="V136" s="139">
        <f t="shared" si="76"/>
        <v>0</v>
      </c>
      <c r="W136" s="139" t="e">
        <f t="shared" si="74"/>
        <v>#DIV/0!</v>
      </c>
      <c r="X136" s="40"/>
      <c r="Y136" s="40"/>
      <c r="Z136" s="40"/>
      <c r="AA136" s="40"/>
      <c r="AB136" s="40"/>
      <c r="AC136" s="40"/>
      <c r="AD136" s="40"/>
      <c r="AE136" s="16"/>
      <c r="AF136" s="16"/>
      <c r="AG136" s="16"/>
      <c r="AH136" s="16"/>
      <c r="AI136" s="16"/>
      <c r="AJ136" s="16"/>
    </row>
    <row r="137" spans="1:36" ht="60.75" hidden="1" customHeight="1">
      <c r="A137" s="295"/>
      <c r="B137" s="20"/>
      <c r="C137" s="214"/>
      <c r="D137" s="188"/>
      <c r="E137" s="130"/>
      <c r="F137" s="140">
        <f t="shared" si="77"/>
        <v>0</v>
      </c>
      <c r="G137" s="140"/>
      <c r="H137" s="155"/>
      <c r="I137" s="163"/>
      <c r="J137" s="163"/>
      <c r="K137" s="163"/>
      <c r="L137" s="139"/>
      <c r="M137" s="139"/>
      <c r="N137" s="139"/>
      <c r="O137" s="139"/>
      <c r="P137" s="139"/>
      <c r="Q137" s="139"/>
      <c r="R137" s="139"/>
      <c r="S137" s="139"/>
      <c r="T137" s="143">
        <f t="shared" si="78"/>
        <v>0</v>
      </c>
      <c r="U137" s="138"/>
      <c r="V137" s="139">
        <f t="shared" si="76"/>
        <v>0</v>
      </c>
      <c r="W137" s="139" t="e">
        <f t="shared" si="74"/>
        <v>#DIV/0!</v>
      </c>
      <c r="X137" s="40"/>
      <c r="Y137" s="40"/>
      <c r="Z137" s="40"/>
      <c r="AA137" s="40"/>
      <c r="AB137" s="40"/>
      <c r="AC137" s="40"/>
      <c r="AD137" s="40"/>
      <c r="AE137" s="16"/>
      <c r="AF137" s="16"/>
      <c r="AG137" s="16"/>
      <c r="AH137" s="16"/>
      <c r="AI137" s="16"/>
      <c r="AJ137" s="16"/>
    </row>
    <row r="138" spans="1:36" ht="39.75" hidden="1" customHeight="1">
      <c r="A138" s="295"/>
      <c r="B138" s="20"/>
      <c r="C138" s="214" t="s">
        <v>0</v>
      </c>
      <c r="D138" s="218" t="s">
        <v>62</v>
      </c>
      <c r="E138" s="130"/>
      <c r="F138" s="140">
        <f t="shared" si="77"/>
        <v>0</v>
      </c>
      <c r="G138" s="140"/>
      <c r="H138" s="155"/>
      <c r="I138" s="163"/>
      <c r="J138" s="163"/>
      <c r="K138" s="163"/>
      <c r="L138" s="139"/>
      <c r="M138" s="139"/>
      <c r="N138" s="139"/>
      <c r="O138" s="139"/>
      <c r="P138" s="139"/>
      <c r="Q138" s="139"/>
      <c r="R138" s="139"/>
      <c r="S138" s="139"/>
      <c r="T138" s="143">
        <f t="shared" si="78"/>
        <v>0</v>
      </c>
      <c r="U138" s="138"/>
      <c r="V138" s="139">
        <f t="shared" si="76"/>
        <v>0</v>
      </c>
      <c r="W138" s="139"/>
      <c r="X138" s="40"/>
      <c r="Y138" s="40"/>
      <c r="Z138" s="40"/>
      <c r="AA138" s="40"/>
      <c r="AB138" s="40"/>
      <c r="AC138" s="40"/>
      <c r="AD138" s="40"/>
      <c r="AE138" s="16"/>
      <c r="AF138" s="16"/>
      <c r="AG138" s="16"/>
      <c r="AH138" s="16"/>
      <c r="AI138" s="16"/>
      <c r="AJ138" s="16"/>
    </row>
    <row r="139" spans="1:36" ht="39.75" hidden="1" customHeight="1">
      <c r="A139" s="299"/>
      <c r="B139" s="86"/>
      <c r="C139" s="251"/>
      <c r="D139" s="191"/>
      <c r="E139" s="150">
        <f>E152</f>
        <v>0</v>
      </c>
      <c r="F139" s="150">
        <f t="shared" ref="F139:U139" si="79">F140+F141+F142+F152</f>
        <v>0</v>
      </c>
      <c r="G139" s="150">
        <f t="shared" si="79"/>
        <v>0</v>
      </c>
      <c r="H139" s="150">
        <f t="shared" si="79"/>
        <v>0</v>
      </c>
      <c r="I139" s="150">
        <f t="shared" si="79"/>
        <v>0</v>
      </c>
      <c r="J139" s="150">
        <f t="shared" si="79"/>
        <v>0</v>
      </c>
      <c r="K139" s="150">
        <f t="shared" si="79"/>
        <v>0</v>
      </c>
      <c r="L139" s="150">
        <f t="shared" si="79"/>
        <v>0</v>
      </c>
      <c r="M139" s="150">
        <f t="shared" si="79"/>
        <v>0</v>
      </c>
      <c r="N139" s="150">
        <f t="shared" si="79"/>
        <v>0</v>
      </c>
      <c r="O139" s="150">
        <f t="shared" si="79"/>
        <v>0</v>
      </c>
      <c r="P139" s="150">
        <f t="shared" si="79"/>
        <v>0</v>
      </c>
      <c r="Q139" s="150">
        <f t="shared" si="79"/>
        <v>0</v>
      </c>
      <c r="R139" s="150">
        <f t="shared" si="79"/>
        <v>0</v>
      </c>
      <c r="S139" s="150">
        <f t="shared" si="79"/>
        <v>0</v>
      </c>
      <c r="T139" s="150">
        <f t="shared" si="79"/>
        <v>0</v>
      </c>
      <c r="U139" s="150">
        <f t="shared" si="79"/>
        <v>0</v>
      </c>
      <c r="V139" s="150">
        <f>V152</f>
        <v>0</v>
      </c>
      <c r="W139" s="139" t="e">
        <f>U139*100/E139</f>
        <v>#DIV/0!</v>
      </c>
      <c r="X139" s="40"/>
      <c r="Y139" s="40"/>
      <c r="Z139" s="40"/>
      <c r="AA139" s="40"/>
      <c r="AB139" s="40"/>
      <c r="AC139" s="40"/>
      <c r="AD139" s="40"/>
      <c r="AE139" s="16"/>
      <c r="AF139" s="16"/>
      <c r="AG139" s="16"/>
      <c r="AH139" s="16"/>
      <c r="AI139" s="16"/>
      <c r="AJ139" s="16"/>
    </row>
    <row r="140" spans="1:36" ht="66" hidden="1" customHeight="1">
      <c r="A140" s="295"/>
      <c r="C140" s="214"/>
      <c r="D140" s="189"/>
      <c r="E140" s="258"/>
      <c r="F140" s="140">
        <f>G140+T140</f>
        <v>0</v>
      </c>
      <c r="G140" s="140">
        <v>0</v>
      </c>
      <c r="H140" s="155"/>
      <c r="I140" s="163"/>
      <c r="J140" s="163"/>
      <c r="K140" s="163"/>
      <c r="L140" s="139"/>
      <c r="M140" s="139"/>
      <c r="N140" s="139"/>
      <c r="O140" s="139"/>
      <c r="P140" s="139"/>
      <c r="Q140" s="139"/>
      <c r="R140" s="139"/>
      <c r="S140" s="139"/>
      <c r="T140" s="143">
        <f>H140+I140+J140+K140+L140+M140+N140+O140</f>
        <v>0</v>
      </c>
      <c r="U140" s="169">
        <v>0</v>
      </c>
      <c r="V140" s="139">
        <f>E28-F140</f>
        <v>0</v>
      </c>
      <c r="W140" s="139" t="e">
        <f>U140*100/E28</f>
        <v>#DIV/0!</v>
      </c>
      <c r="X140" s="40"/>
      <c r="Y140" s="40"/>
      <c r="Z140" s="40"/>
      <c r="AA140" s="40"/>
      <c r="AB140" s="40"/>
      <c r="AC140" s="40"/>
      <c r="AD140" s="40"/>
      <c r="AE140" s="16"/>
      <c r="AF140" s="16"/>
      <c r="AG140" s="16"/>
      <c r="AH140" s="16"/>
      <c r="AI140" s="16"/>
      <c r="AJ140" s="16"/>
    </row>
    <row r="141" spans="1:36" ht="54.75" hidden="1" customHeight="1">
      <c r="A141" s="295"/>
      <c r="B141" s="20"/>
      <c r="C141" s="214"/>
      <c r="D141" s="189"/>
      <c r="E141" s="151"/>
      <c r="F141" s="140">
        <f t="shared" ref="F141:F152" si="80">G141+T141</f>
        <v>0</v>
      </c>
      <c r="G141" s="140"/>
      <c r="H141" s="155"/>
      <c r="I141" s="163"/>
      <c r="J141" s="163"/>
      <c r="K141" s="163"/>
      <c r="L141" s="139"/>
      <c r="M141" s="139"/>
      <c r="N141" s="139"/>
      <c r="O141" s="139"/>
      <c r="P141" s="139"/>
      <c r="Q141" s="139"/>
      <c r="R141" s="139"/>
      <c r="S141" s="139"/>
      <c r="T141" s="143">
        <f t="shared" ref="T141:T152" si="81">H141+I141+J141+K141+L141+M141+N141+O141</f>
        <v>0</v>
      </c>
      <c r="U141" s="169"/>
      <c r="V141" s="139">
        <f t="shared" ref="V141:V152" si="82">E141-F141</f>
        <v>0</v>
      </c>
      <c r="W141" s="139" t="e">
        <f t="shared" ref="W141:W157" si="83">U141*100/E141</f>
        <v>#DIV/0!</v>
      </c>
      <c r="X141" s="40"/>
      <c r="Y141" s="40"/>
      <c r="Z141" s="40"/>
      <c r="AA141" s="40"/>
      <c r="AB141" s="40"/>
      <c r="AC141" s="40"/>
      <c r="AD141" s="40"/>
      <c r="AE141" s="16"/>
      <c r="AF141" s="16"/>
      <c r="AG141" s="16"/>
      <c r="AH141" s="16"/>
      <c r="AI141" s="16"/>
      <c r="AJ141" s="16"/>
    </row>
    <row r="142" spans="1:36" ht="96" hidden="1" customHeight="1">
      <c r="A142" s="295"/>
      <c r="B142" s="20"/>
      <c r="C142" s="214"/>
      <c r="D142" s="189"/>
      <c r="E142" s="151"/>
      <c r="F142" s="140">
        <f t="shared" si="80"/>
        <v>0</v>
      </c>
      <c r="G142" s="140"/>
      <c r="H142" s="155"/>
      <c r="I142" s="163"/>
      <c r="J142" s="163"/>
      <c r="K142" s="163"/>
      <c r="L142" s="139"/>
      <c r="M142" s="139"/>
      <c r="N142" s="139"/>
      <c r="O142" s="139"/>
      <c r="P142" s="139"/>
      <c r="Q142" s="139"/>
      <c r="R142" s="139"/>
      <c r="S142" s="139"/>
      <c r="T142" s="143">
        <f t="shared" si="81"/>
        <v>0</v>
      </c>
      <c r="U142" s="169"/>
      <c r="V142" s="139">
        <f t="shared" si="82"/>
        <v>0</v>
      </c>
      <c r="W142" s="139" t="e">
        <f t="shared" si="83"/>
        <v>#DIV/0!</v>
      </c>
      <c r="X142" s="40"/>
      <c r="Y142" s="40"/>
      <c r="Z142" s="40"/>
      <c r="AA142" s="40"/>
      <c r="AB142" s="40"/>
      <c r="AC142" s="40"/>
      <c r="AD142" s="40"/>
      <c r="AE142" s="16"/>
      <c r="AF142" s="16"/>
      <c r="AG142" s="16"/>
      <c r="AH142" s="16"/>
      <c r="AI142" s="16"/>
      <c r="AJ142" s="16"/>
    </row>
    <row r="143" spans="1:36" ht="2.25" hidden="1" customHeight="1">
      <c r="A143" s="299"/>
      <c r="B143" s="86" t="s">
        <v>23</v>
      </c>
      <c r="C143" s="214"/>
      <c r="D143" s="189"/>
      <c r="E143" s="95"/>
      <c r="F143" s="140">
        <f t="shared" si="80"/>
        <v>0</v>
      </c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143">
        <f t="shared" si="81"/>
        <v>0</v>
      </c>
      <c r="U143" s="95"/>
      <c r="V143" s="139">
        <f t="shared" si="82"/>
        <v>0</v>
      </c>
      <c r="W143" s="139" t="e">
        <f t="shared" si="83"/>
        <v>#DIV/0!</v>
      </c>
      <c r="X143" s="40"/>
      <c r="Y143" s="40"/>
      <c r="Z143" s="40"/>
      <c r="AA143" s="40"/>
      <c r="AB143" s="40"/>
      <c r="AC143" s="40"/>
      <c r="AD143" s="40"/>
      <c r="AE143" s="16"/>
      <c r="AF143" s="16"/>
      <c r="AG143" s="16"/>
      <c r="AH143" s="16"/>
      <c r="AI143" s="16"/>
      <c r="AJ143" s="16"/>
    </row>
    <row r="144" spans="1:36" ht="56.25" hidden="1" customHeight="1">
      <c r="A144" s="295"/>
      <c r="B144" s="20"/>
      <c r="C144" s="214"/>
      <c r="D144" s="189"/>
      <c r="E144" s="151"/>
      <c r="F144" s="140">
        <f t="shared" si="80"/>
        <v>0</v>
      </c>
      <c r="G144" s="140"/>
      <c r="H144" s="155"/>
      <c r="I144" s="163"/>
      <c r="J144" s="163"/>
      <c r="K144" s="163"/>
      <c r="L144" s="139"/>
      <c r="M144" s="139"/>
      <c r="N144" s="139"/>
      <c r="O144" s="139"/>
      <c r="P144" s="139"/>
      <c r="Q144" s="139"/>
      <c r="R144" s="139"/>
      <c r="S144" s="139"/>
      <c r="T144" s="143">
        <f t="shared" si="81"/>
        <v>0</v>
      </c>
      <c r="U144" s="169"/>
      <c r="V144" s="139">
        <f t="shared" si="82"/>
        <v>0</v>
      </c>
      <c r="W144" s="139" t="e">
        <f t="shared" si="83"/>
        <v>#DIV/0!</v>
      </c>
      <c r="X144" s="40"/>
      <c r="Y144" s="40"/>
      <c r="Z144" s="40"/>
      <c r="AA144" s="40"/>
      <c r="AB144" s="40"/>
      <c r="AC144" s="40"/>
      <c r="AD144" s="40"/>
      <c r="AE144" s="16"/>
      <c r="AF144" s="16"/>
      <c r="AG144" s="16"/>
      <c r="AH144" s="16"/>
      <c r="AI144" s="16"/>
      <c r="AJ144" s="16"/>
    </row>
    <row r="145" spans="1:36" ht="38.25" hidden="1" customHeight="1">
      <c r="A145" s="295"/>
      <c r="B145" s="20"/>
      <c r="C145" s="214"/>
      <c r="D145" s="189"/>
      <c r="E145" s="151"/>
      <c r="F145" s="140">
        <f t="shared" si="80"/>
        <v>0</v>
      </c>
      <c r="G145" s="140"/>
      <c r="H145" s="155"/>
      <c r="I145" s="163"/>
      <c r="J145" s="163"/>
      <c r="K145" s="163"/>
      <c r="L145" s="139"/>
      <c r="M145" s="139"/>
      <c r="N145" s="139"/>
      <c r="O145" s="139"/>
      <c r="P145" s="139"/>
      <c r="Q145" s="139"/>
      <c r="R145" s="139"/>
      <c r="S145" s="139"/>
      <c r="T145" s="143">
        <f t="shared" si="81"/>
        <v>0</v>
      </c>
      <c r="U145" s="169"/>
      <c r="V145" s="139">
        <f t="shared" si="82"/>
        <v>0</v>
      </c>
      <c r="W145" s="139" t="e">
        <f t="shared" si="83"/>
        <v>#DIV/0!</v>
      </c>
      <c r="X145" s="40"/>
      <c r="Y145" s="40"/>
      <c r="Z145" s="40"/>
      <c r="AA145" s="40"/>
      <c r="AB145" s="40"/>
      <c r="AC145" s="40"/>
      <c r="AD145" s="40"/>
      <c r="AE145" s="16"/>
      <c r="AF145" s="16"/>
      <c r="AG145" s="16"/>
      <c r="AH145" s="16"/>
      <c r="AI145" s="16"/>
      <c r="AJ145" s="16"/>
    </row>
    <row r="146" spans="1:36" ht="30" hidden="1" customHeight="1">
      <c r="A146" s="295"/>
      <c r="B146" s="20"/>
      <c r="C146" s="214"/>
      <c r="D146" s="189"/>
      <c r="E146" s="151"/>
      <c r="F146" s="140">
        <f t="shared" si="80"/>
        <v>0</v>
      </c>
      <c r="G146" s="140"/>
      <c r="H146" s="155"/>
      <c r="I146" s="163"/>
      <c r="J146" s="163"/>
      <c r="K146" s="163"/>
      <c r="L146" s="139"/>
      <c r="M146" s="139"/>
      <c r="N146" s="139"/>
      <c r="O146" s="139"/>
      <c r="P146" s="139"/>
      <c r="Q146" s="139"/>
      <c r="R146" s="139"/>
      <c r="S146" s="139"/>
      <c r="T146" s="143">
        <f t="shared" si="81"/>
        <v>0</v>
      </c>
      <c r="U146" s="169"/>
      <c r="V146" s="139">
        <f t="shared" si="82"/>
        <v>0</v>
      </c>
      <c r="W146" s="139" t="e">
        <f t="shared" si="83"/>
        <v>#DIV/0!</v>
      </c>
      <c r="X146" s="40"/>
      <c r="Y146" s="40"/>
      <c r="Z146" s="40"/>
      <c r="AA146" s="40"/>
      <c r="AB146" s="40"/>
      <c r="AC146" s="40"/>
      <c r="AD146" s="40"/>
      <c r="AE146" s="16"/>
      <c r="AF146" s="16"/>
      <c r="AG146" s="16"/>
      <c r="AH146" s="16"/>
      <c r="AI146" s="16"/>
      <c r="AJ146" s="16"/>
    </row>
    <row r="147" spans="1:36" ht="28.5" hidden="1" customHeight="1">
      <c r="A147" s="295"/>
      <c r="B147" s="20"/>
      <c r="C147" s="214"/>
      <c r="D147" s="189"/>
      <c r="E147" s="151"/>
      <c r="F147" s="140">
        <f t="shared" si="80"/>
        <v>0</v>
      </c>
      <c r="G147" s="140"/>
      <c r="H147" s="155"/>
      <c r="I147" s="163"/>
      <c r="J147" s="163"/>
      <c r="K147" s="163"/>
      <c r="L147" s="139"/>
      <c r="M147" s="139"/>
      <c r="N147" s="139"/>
      <c r="O147" s="139"/>
      <c r="P147" s="139"/>
      <c r="Q147" s="139"/>
      <c r="R147" s="139"/>
      <c r="S147" s="139"/>
      <c r="T147" s="143">
        <f t="shared" si="81"/>
        <v>0</v>
      </c>
      <c r="U147" s="169"/>
      <c r="V147" s="139">
        <f t="shared" si="82"/>
        <v>0</v>
      </c>
      <c r="W147" s="139" t="e">
        <f t="shared" si="83"/>
        <v>#DIV/0!</v>
      </c>
      <c r="X147" s="40"/>
      <c r="Y147" s="40"/>
      <c r="Z147" s="40"/>
      <c r="AA147" s="40"/>
      <c r="AB147" s="40"/>
      <c r="AC147" s="40"/>
      <c r="AD147" s="40"/>
      <c r="AE147" s="16"/>
      <c r="AF147" s="16"/>
      <c r="AG147" s="16"/>
      <c r="AH147" s="16"/>
      <c r="AI147" s="16"/>
      <c r="AJ147" s="16"/>
    </row>
    <row r="148" spans="1:36" ht="28.5" hidden="1" customHeight="1">
      <c r="A148" s="295"/>
      <c r="B148" s="20"/>
      <c r="C148" s="214"/>
      <c r="D148" s="189"/>
      <c r="E148" s="151"/>
      <c r="F148" s="140">
        <f t="shared" si="80"/>
        <v>0</v>
      </c>
      <c r="G148" s="140"/>
      <c r="H148" s="155"/>
      <c r="I148" s="163"/>
      <c r="J148" s="163"/>
      <c r="K148" s="163"/>
      <c r="L148" s="139"/>
      <c r="M148" s="139"/>
      <c r="N148" s="139"/>
      <c r="O148" s="139"/>
      <c r="P148" s="139"/>
      <c r="Q148" s="139"/>
      <c r="R148" s="139"/>
      <c r="S148" s="139"/>
      <c r="T148" s="143">
        <f t="shared" si="81"/>
        <v>0</v>
      </c>
      <c r="U148" s="169"/>
      <c r="V148" s="139">
        <f t="shared" si="82"/>
        <v>0</v>
      </c>
      <c r="W148" s="139" t="e">
        <f t="shared" si="83"/>
        <v>#DIV/0!</v>
      </c>
      <c r="X148" s="40"/>
      <c r="Y148" s="40"/>
      <c r="Z148" s="40"/>
      <c r="AA148" s="40"/>
      <c r="AB148" s="40"/>
      <c r="AC148" s="40"/>
      <c r="AD148" s="40"/>
      <c r="AE148" s="16"/>
      <c r="AF148" s="16"/>
      <c r="AG148" s="16"/>
      <c r="AH148" s="16"/>
      <c r="AI148" s="16"/>
      <c r="AJ148" s="16"/>
    </row>
    <row r="149" spans="1:36" ht="28.5" hidden="1" customHeight="1">
      <c r="A149" s="295"/>
      <c r="B149" s="20"/>
      <c r="C149" s="214"/>
      <c r="D149" s="189"/>
      <c r="E149" s="151"/>
      <c r="F149" s="140">
        <f t="shared" si="80"/>
        <v>0</v>
      </c>
      <c r="G149" s="140"/>
      <c r="H149" s="155"/>
      <c r="I149" s="163"/>
      <c r="J149" s="163"/>
      <c r="K149" s="163"/>
      <c r="L149" s="139"/>
      <c r="M149" s="139"/>
      <c r="N149" s="139"/>
      <c r="O149" s="139"/>
      <c r="P149" s="139"/>
      <c r="Q149" s="139"/>
      <c r="R149" s="139"/>
      <c r="S149" s="139"/>
      <c r="T149" s="143">
        <f t="shared" si="81"/>
        <v>0</v>
      </c>
      <c r="U149" s="169"/>
      <c r="V149" s="139">
        <f t="shared" si="82"/>
        <v>0</v>
      </c>
      <c r="W149" s="139" t="e">
        <f t="shared" si="83"/>
        <v>#DIV/0!</v>
      </c>
      <c r="X149" s="40"/>
      <c r="Y149" s="40"/>
      <c r="Z149" s="40"/>
      <c r="AA149" s="40"/>
      <c r="AB149" s="40"/>
      <c r="AC149" s="40"/>
      <c r="AD149" s="40"/>
      <c r="AE149" s="16"/>
      <c r="AF149" s="16"/>
      <c r="AG149" s="16"/>
      <c r="AH149" s="16"/>
      <c r="AI149" s="16"/>
      <c r="AJ149" s="16"/>
    </row>
    <row r="150" spans="1:36" ht="45.75" hidden="1" customHeight="1">
      <c r="A150" s="295"/>
      <c r="B150" s="20"/>
      <c r="C150" s="214"/>
      <c r="D150" s="189"/>
      <c r="E150" s="151"/>
      <c r="F150" s="140">
        <f t="shared" si="80"/>
        <v>0</v>
      </c>
      <c r="G150" s="140"/>
      <c r="H150" s="155"/>
      <c r="I150" s="163"/>
      <c r="J150" s="163"/>
      <c r="K150" s="163"/>
      <c r="L150" s="139"/>
      <c r="M150" s="139"/>
      <c r="N150" s="139"/>
      <c r="O150" s="139"/>
      <c r="P150" s="139"/>
      <c r="Q150" s="139"/>
      <c r="R150" s="139"/>
      <c r="S150" s="139"/>
      <c r="T150" s="143">
        <f t="shared" si="81"/>
        <v>0</v>
      </c>
      <c r="U150" s="169"/>
      <c r="V150" s="139">
        <f t="shared" si="82"/>
        <v>0</v>
      </c>
      <c r="W150" s="139" t="e">
        <f t="shared" si="83"/>
        <v>#DIV/0!</v>
      </c>
      <c r="X150" s="40"/>
      <c r="Y150" s="40"/>
      <c r="Z150" s="40"/>
      <c r="AA150" s="40"/>
      <c r="AB150" s="40"/>
      <c r="AC150" s="40"/>
      <c r="AD150" s="40"/>
      <c r="AE150" s="16"/>
      <c r="AF150" s="16"/>
      <c r="AG150" s="16"/>
      <c r="AH150" s="16"/>
      <c r="AI150" s="16"/>
      <c r="AJ150" s="16"/>
    </row>
    <row r="151" spans="1:36" ht="56.25" hidden="1" customHeight="1">
      <c r="A151" s="295"/>
      <c r="B151" s="20"/>
      <c r="C151" s="214"/>
      <c r="D151" s="189"/>
      <c r="E151" s="151"/>
      <c r="F151" s="140">
        <f t="shared" si="80"/>
        <v>0</v>
      </c>
      <c r="G151" s="140"/>
      <c r="H151" s="155"/>
      <c r="I151" s="163"/>
      <c r="J151" s="163"/>
      <c r="K151" s="163"/>
      <c r="L151" s="139"/>
      <c r="M151" s="139"/>
      <c r="N151" s="139"/>
      <c r="O151" s="139"/>
      <c r="P151" s="139"/>
      <c r="Q151" s="139"/>
      <c r="R151" s="139"/>
      <c r="S151" s="139"/>
      <c r="T151" s="143">
        <f t="shared" si="81"/>
        <v>0</v>
      </c>
      <c r="U151" s="169"/>
      <c r="V151" s="139">
        <f t="shared" si="82"/>
        <v>0</v>
      </c>
      <c r="W151" s="139" t="e">
        <f t="shared" si="83"/>
        <v>#DIV/0!</v>
      </c>
      <c r="X151" s="40"/>
      <c r="Y151" s="40"/>
      <c r="Z151" s="40"/>
      <c r="AA151" s="40"/>
      <c r="AB151" s="40"/>
      <c r="AC151" s="40"/>
      <c r="AD151" s="40"/>
      <c r="AE151" s="16"/>
      <c r="AF151" s="16"/>
      <c r="AG151" s="16"/>
      <c r="AH151" s="16"/>
      <c r="AI151" s="16"/>
      <c r="AJ151" s="16"/>
    </row>
    <row r="152" spans="1:36" ht="78.75" hidden="1" customHeight="1">
      <c r="A152" s="295"/>
      <c r="B152" s="20">
        <v>3210</v>
      </c>
      <c r="C152" s="214"/>
      <c r="D152" s="190"/>
      <c r="E152" s="156"/>
      <c r="F152" s="140">
        <f t="shared" si="80"/>
        <v>0</v>
      </c>
      <c r="G152" s="140"/>
      <c r="H152" s="155"/>
      <c r="I152" s="163"/>
      <c r="J152" s="163"/>
      <c r="K152" s="163"/>
      <c r="L152" s="139"/>
      <c r="M152" s="139"/>
      <c r="N152" s="139"/>
      <c r="O152" s="139"/>
      <c r="P152" s="139"/>
      <c r="Q152" s="139"/>
      <c r="R152" s="139"/>
      <c r="S152" s="139"/>
      <c r="T152" s="143">
        <f t="shared" si="81"/>
        <v>0</v>
      </c>
      <c r="U152" s="138"/>
      <c r="V152" s="139">
        <f t="shared" si="82"/>
        <v>0</v>
      </c>
      <c r="W152" s="139" t="e">
        <f t="shared" si="83"/>
        <v>#DIV/0!</v>
      </c>
      <c r="X152" s="40"/>
      <c r="Y152" s="40"/>
      <c r="Z152" s="40"/>
      <c r="AA152" s="40"/>
      <c r="AB152" s="40"/>
      <c r="AC152" s="40"/>
      <c r="AD152" s="40"/>
      <c r="AE152" s="16"/>
      <c r="AF152" s="16"/>
      <c r="AG152" s="16"/>
      <c r="AH152" s="16"/>
      <c r="AI152" s="16"/>
      <c r="AJ152" s="16"/>
    </row>
    <row r="153" spans="1:36" ht="43.5" hidden="1" customHeight="1">
      <c r="A153" s="302"/>
      <c r="B153" s="86">
        <v>1217520</v>
      </c>
      <c r="C153" s="222" t="s">
        <v>46</v>
      </c>
      <c r="D153" s="197"/>
      <c r="E153" s="150">
        <f>E154</f>
        <v>0</v>
      </c>
      <c r="F153" s="150">
        <f t="shared" ref="F153:V153" si="84">F154</f>
        <v>0</v>
      </c>
      <c r="G153" s="150">
        <f t="shared" si="84"/>
        <v>0</v>
      </c>
      <c r="H153" s="159">
        <f t="shared" si="84"/>
        <v>0</v>
      </c>
      <c r="I153" s="159">
        <f t="shared" si="84"/>
        <v>0</v>
      </c>
      <c r="J153" s="159">
        <f t="shared" si="84"/>
        <v>0</v>
      </c>
      <c r="K153" s="159">
        <f t="shared" si="84"/>
        <v>0</v>
      </c>
      <c r="L153" s="159">
        <f t="shared" si="84"/>
        <v>0</v>
      </c>
      <c r="M153" s="159">
        <f t="shared" si="84"/>
        <v>0</v>
      </c>
      <c r="N153" s="159">
        <f t="shared" si="84"/>
        <v>0</v>
      </c>
      <c r="O153" s="159">
        <f t="shared" si="84"/>
        <v>0</v>
      </c>
      <c r="P153" s="159">
        <f t="shared" si="84"/>
        <v>0</v>
      </c>
      <c r="Q153" s="159">
        <f t="shared" si="84"/>
        <v>0</v>
      </c>
      <c r="R153" s="159">
        <f t="shared" si="84"/>
        <v>0</v>
      </c>
      <c r="S153" s="159">
        <f t="shared" si="84"/>
        <v>0</v>
      </c>
      <c r="T153" s="150">
        <f t="shared" si="84"/>
        <v>0</v>
      </c>
      <c r="U153" s="150">
        <f t="shared" si="84"/>
        <v>0</v>
      </c>
      <c r="V153" s="150">
        <f t="shared" si="84"/>
        <v>0</v>
      </c>
      <c r="W153" s="139" t="e">
        <f t="shared" si="83"/>
        <v>#DIV/0!</v>
      </c>
      <c r="X153" s="40"/>
      <c r="Y153" s="40"/>
      <c r="Z153" s="40"/>
      <c r="AA153" s="40"/>
      <c r="AB153" s="40"/>
      <c r="AC153" s="40"/>
      <c r="AD153" s="40"/>
      <c r="AE153" s="16"/>
      <c r="AF153" s="16"/>
      <c r="AG153" s="16"/>
      <c r="AH153" s="16"/>
      <c r="AI153" s="16"/>
      <c r="AJ153" s="16"/>
    </row>
    <row r="154" spans="1:36" ht="81.75" hidden="1" customHeight="1">
      <c r="A154" s="295"/>
      <c r="B154" s="20">
        <v>3110</v>
      </c>
      <c r="C154" s="101" t="s">
        <v>32</v>
      </c>
      <c r="D154" s="188" t="s">
        <v>63</v>
      </c>
      <c r="E154" s="151"/>
      <c r="F154" s="140">
        <f>G154+T154</f>
        <v>0</v>
      </c>
      <c r="G154" s="140"/>
      <c r="H154" s="155"/>
      <c r="I154" s="163"/>
      <c r="J154" s="163"/>
      <c r="K154" s="163"/>
      <c r="L154" s="139"/>
      <c r="M154" s="139"/>
      <c r="N154" s="139"/>
      <c r="O154" s="139"/>
      <c r="P154" s="139"/>
      <c r="Q154" s="139"/>
      <c r="R154" s="139"/>
      <c r="S154" s="139"/>
      <c r="T154" s="143">
        <f>H154+I154+J154+K154+L154+M154+N154+O154+P154+Q154</f>
        <v>0</v>
      </c>
      <c r="U154" s="138"/>
      <c r="V154" s="139">
        <f>E154-F154</f>
        <v>0</v>
      </c>
      <c r="W154" s="139" t="e">
        <f t="shared" si="83"/>
        <v>#DIV/0!</v>
      </c>
      <c r="X154" s="40"/>
      <c r="Y154" s="40"/>
      <c r="Z154" s="40"/>
      <c r="AA154" s="40"/>
      <c r="AB154" s="40"/>
      <c r="AC154" s="40"/>
      <c r="AD154" s="40"/>
      <c r="AE154" s="16"/>
      <c r="AF154" s="16"/>
      <c r="AG154" s="16"/>
      <c r="AH154" s="16"/>
      <c r="AI154" s="16"/>
      <c r="AJ154" s="16"/>
    </row>
    <row r="155" spans="1:36" ht="54.75" customHeight="1">
      <c r="A155" s="302">
        <v>45</v>
      </c>
      <c r="B155" s="86">
        <v>1218110</v>
      </c>
      <c r="C155" s="281" t="s">
        <v>90</v>
      </c>
      <c r="D155" s="191"/>
      <c r="E155" s="150">
        <f>E156</f>
        <v>14100000</v>
      </c>
      <c r="F155" s="150">
        <f t="shared" ref="F155:V155" si="85">F156</f>
        <v>4700000</v>
      </c>
      <c r="G155" s="150">
        <f t="shared" si="85"/>
        <v>4700000</v>
      </c>
      <c r="H155" s="150">
        <f t="shared" si="85"/>
        <v>0</v>
      </c>
      <c r="I155" s="150">
        <f t="shared" si="85"/>
        <v>0</v>
      </c>
      <c r="J155" s="150">
        <f t="shared" si="85"/>
        <v>0</v>
      </c>
      <c r="K155" s="150">
        <f t="shared" si="85"/>
        <v>0</v>
      </c>
      <c r="L155" s="150">
        <f t="shared" si="85"/>
        <v>0</v>
      </c>
      <c r="M155" s="150">
        <f t="shared" si="85"/>
        <v>0</v>
      </c>
      <c r="N155" s="150">
        <f t="shared" si="85"/>
        <v>0</v>
      </c>
      <c r="O155" s="150">
        <f t="shared" si="85"/>
        <v>0</v>
      </c>
      <c r="P155" s="150">
        <f t="shared" si="85"/>
        <v>0</v>
      </c>
      <c r="Q155" s="150">
        <f t="shared" si="85"/>
        <v>0</v>
      </c>
      <c r="R155" s="150">
        <f t="shared" si="85"/>
        <v>0</v>
      </c>
      <c r="S155" s="150">
        <f t="shared" si="85"/>
        <v>0</v>
      </c>
      <c r="T155" s="150">
        <f t="shared" si="85"/>
        <v>0</v>
      </c>
      <c r="U155" s="150">
        <f t="shared" si="85"/>
        <v>4700000</v>
      </c>
      <c r="V155" s="150">
        <f t="shared" si="85"/>
        <v>9400000</v>
      </c>
      <c r="W155" s="139">
        <f t="shared" si="83"/>
        <v>33.333333333333336</v>
      </c>
      <c r="X155" s="40"/>
      <c r="Y155" s="40"/>
      <c r="Z155" s="40"/>
      <c r="AA155" s="40"/>
      <c r="AB155" s="40"/>
      <c r="AC155" s="40"/>
      <c r="AD155" s="40"/>
      <c r="AE155" s="16"/>
      <c r="AF155" s="16"/>
      <c r="AG155" s="16"/>
      <c r="AH155" s="16"/>
      <c r="AI155" s="16"/>
      <c r="AJ155" s="16"/>
    </row>
    <row r="156" spans="1:36" ht="63.75" customHeight="1">
      <c r="A156" s="295">
        <v>46</v>
      </c>
      <c r="B156" s="20">
        <v>3110</v>
      </c>
      <c r="C156" s="252" t="s">
        <v>32</v>
      </c>
      <c r="D156" s="286" t="s">
        <v>91</v>
      </c>
      <c r="E156" s="151">
        <v>14100000</v>
      </c>
      <c r="F156" s="140">
        <f>G156+T156</f>
        <v>4700000</v>
      </c>
      <c r="G156" s="140">
        <v>4700000</v>
      </c>
      <c r="H156" s="143"/>
      <c r="I156" s="275"/>
      <c r="J156" s="275"/>
      <c r="K156" s="275"/>
      <c r="L156" s="153"/>
      <c r="M156" s="153"/>
      <c r="N156" s="153"/>
      <c r="O156" s="153"/>
      <c r="P156" s="153"/>
      <c r="Q156" s="153"/>
      <c r="R156" s="153"/>
      <c r="S156" s="153"/>
      <c r="T156" s="143">
        <f>H156+I156+J156+K156+L156+M156+N156+O156+P156+Q156</f>
        <v>0</v>
      </c>
      <c r="U156" s="143">
        <v>4700000</v>
      </c>
      <c r="V156" s="139">
        <f>E156-F156</f>
        <v>9400000</v>
      </c>
      <c r="W156" s="139">
        <f t="shared" si="83"/>
        <v>33.333333333333336</v>
      </c>
      <c r="X156" s="40"/>
      <c r="Y156" s="40"/>
      <c r="Z156" s="40"/>
      <c r="AA156" s="40"/>
      <c r="AB156" s="40"/>
      <c r="AC156" s="40"/>
      <c r="AD156" s="40"/>
      <c r="AE156" s="16"/>
      <c r="AF156" s="16"/>
      <c r="AG156" s="16"/>
      <c r="AH156" s="16"/>
      <c r="AI156" s="16"/>
      <c r="AJ156" s="16"/>
    </row>
    <row r="157" spans="1:36" ht="144" customHeight="1">
      <c r="A157" s="295">
        <v>47</v>
      </c>
      <c r="B157" s="193" t="s">
        <v>40</v>
      </c>
      <c r="C157" s="224" t="s">
        <v>66</v>
      </c>
      <c r="D157" s="194"/>
      <c r="E157" s="195">
        <f>E161</f>
        <v>24950</v>
      </c>
      <c r="F157" s="195">
        <f>F161</f>
        <v>3700</v>
      </c>
      <c r="G157" s="195">
        <f t="shared" ref="G157:V157" si="86">G161</f>
        <v>3700</v>
      </c>
      <c r="H157" s="195">
        <f t="shared" si="86"/>
        <v>0</v>
      </c>
      <c r="I157" s="195">
        <f t="shared" si="86"/>
        <v>0</v>
      </c>
      <c r="J157" s="195">
        <f t="shared" si="86"/>
        <v>0</v>
      </c>
      <c r="K157" s="195">
        <f t="shared" si="86"/>
        <v>0</v>
      </c>
      <c r="L157" s="195">
        <f t="shared" si="86"/>
        <v>0</v>
      </c>
      <c r="M157" s="195">
        <f t="shared" si="86"/>
        <v>0</v>
      </c>
      <c r="N157" s="195">
        <f t="shared" si="86"/>
        <v>0</v>
      </c>
      <c r="O157" s="195">
        <f t="shared" si="86"/>
        <v>0</v>
      </c>
      <c r="P157" s="195">
        <f t="shared" si="86"/>
        <v>0</v>
      </c>
      <c r="Q157" s="195">
        <f t="shared" si="86"/>
        <v>0</v>
      </c>
      <c r="R157" s="195">
        <f t="shared" si="86"/>
        <v>0</v>
      </c>
      <c r="S157" s="195">
        <f t="shared" si="86"/>
        <v>0</v>
      </c>
      <c r="T157" s="195">
        <f t="shared" si="86"/>
        <v>0</v>
      </c>
      <c r="U157" s="195">
        <f t="shared" si="86"/>
        <v>3700</v>
      </c>
      <c r="V157" s="195">
        <f t="shared" si="86"/>
        <v>21250</v>
      </c>
      <c r="W157" s="139">
        <f t="shared" si="83"/>
        <v>14.829659318637274</v>
      </c>
      <c r="X157" s="40"/>
      <c r="Y157" s="40"/>
      <c r="Z157" s="40"/>
      <c r="AA157" s="40"/>
      <c r="AB157" s="40"/>
      <c r="AC157" s="40"/>
      <c r="AD157" s="40"/>
      <c r="AE157" s="16"/>
      <c r="AF157" s="16"/>
      <c r="AG157" s="16"/>
      <c r="AH157" s="16"/>
      <c r="AI157" s="16"/>
      <c r="AJ157" s="16"/>
    </row>
    <row r="158" spans="1:36" ht="50.25" hidden="1" customHeight="1">
      <c r="A158" s="295"/>
      <c r="B158" s="206"/>
      <c r="C158" s="214"/>
      <c r="D158" s="223"/>
      <c r="E158" s="156"/>
      <c r="F158" s="156">
        <f>T158</f>
        <v>0</v>
      </c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6">
        <f>H158+I158+J158</f>
        <v>0</v>
      </c>
      <c r="U158" s="157"/>
      <c r="V158" s="156">
        <f>E158-F158</f>
        <v>0</v>
      </c>
      <c r="W158" s="156" t="e">
        <f>W162+#REF!</f>
        <v>#REF!</v>
      </c>
      <c r="X158" s="40"/>
      <c r="Y158" s="40"/>
      <c r="Z158" s="40"/>
      <c r="AA158" s="40"/>
      <c r="AB158" s="40"/>
      <c r="AC158" s="40"/>
      <c r="AD158" s="40"/>
      <c r="AE158" s="16"/>
      <c r="AF158" s="16"/>
      <c r="AG158" s="16"/>
      <c r="AH158" s="16"/>
      <c r="AI158" s="16"/>
      <c r="AJ158" s="16"/>
    </row>
    <row r="159" spans="1:36" ht="49.5" hidden="1" customHeight="1">
      <c r="A159" s="299"/>
      <c r="B159" s="173" t="s">
        <v>48</v>
      </c>
      <c r="C159" s="183" t="s">
        <v>46</v>
      </c>
      <c r="D159" s="192"/>
      <c r="E159" s="150">
        <f>E160</f>
        <v>0</v>
      </c>
      <c r="F159" s="154">
        <f t="shared" ref="F159:V159" si="87">F160</f>
        <v>0</v>
      </c>
      <c r="G159" s="154">
        <f t="shared" si="87"/>
        <v>0</v>
      </c>
      <c r="H159" s="154">
        <f t="shared" si="87"/>
        <v>0</v>
      </c>
      <c r="I159" s="154">
        <f t="shared" si="87"/>
        <v>0</v>
      </c>
      <c r="J159" s="154">
        <f t="shared" si="87"/>
        <v>0</v>
      </c>
      <c r="K159" s="154">
        <f t="shared" si="87"/>
        <v>0</v>
      </c>
      <c r="L159" s="154">
        <f t="shared" si="87"/>
        <v>0</v>
      </c>
      <c r="M159" s="154">
        <f t="shared" si="87"/>
        <v>0</v>
      </c>
      <c r="N159" s="154">
        <f t="shared" si="87"/>
        <v>0</v>
      </c>
      <c r="O159" s="154">
        <f t="shared" si="87"/>
        <v>0</v>
      </c>
      <c r="P159" s="154">
        <f t="shared" si="87"/>
        <v>0</v>
      </c>
      <c r="Q159" s="154">
        <f t="shared" si="87"/>
        <v>0</v>
      </c>
      <c r="R159" s="154">
        <f t="shared" si="87"/>
        <v>0</v>
      </c>
      <c r="S159" s="154">
        <f t="shared" si="87"/>
        <v>0</v>
      </c>
      <c r="T159" s="154">
        <f t="shared" si="87"/>
        <v>0</v>
      </c>
      <c r="U159" s="150">
        <f t="shared" si="87"/>
        <v>0</v>
      </c>
      <c r="V159" s="150">
        <f t="shared" si="87"/>
        <v>0</v>
      </c>
      <c r="W159" s="139" t="e">
        <f t="shared" ref="W159:W170" si="88">U159*100/E159</f>
        <v>#DIV/0!</v>
      </c>
      <c r="X159" s="40"/>
      <c r="Y159" s="40"/>
      <c r="Z159" s="40"/>
      <c r="AA159" s="40"/>
      <c r="AB159" s="40"/>
      <c r="AC159" s="40"/>
      <c r="AD159" s="40"/>
      <c r="AE159" s="16"/>
      <c r="AF159" s="16"/>
      <c r="AG159" s="16"/>
      <c r="AH159" s="16"/>
      <c r="AI159" s="16"/>
      <c r="AJ159" s="16"/>
    </row>
    <row r="160" spans="1:36" ht="81.75" hidden="1" customHeight="1">
      <c r="A160" s="295"/>
      <c r="B160" s="172" t="s">
        <v>7</v>
      </c>
      <c r="C160" s="101" t="s">
        <v>32</v>
      </c>
      <c r="D160" s="178" t="s">
        <v>49</v>
      </c>
      <c r="E160" s="151"/>
      <c r="F160" s="152">
        <f>G160+T160</f>
        <v>0</v>
      </c>
      <c r="G160" s="152"/>
      <c r="H160" s="274"/>
      <c r="I160" s="275"/>
      <c r="J160" s="275"/>
      <c r="K160" s="275"/>
      <c r="L160" s="153"/>
      <c r="M160" s="153"/>
      <c r="N160" s="153"/>
      <c r="O160" s="153"/>
      <c r="P160" s="153"/>
      <c r="Q160" s="153"/>
      <c r="R160" s="153"/>
      <c r="S160" s="153"/>
      <c r="T160" s="143">
        <f>H160+I160+J160+K160</f>
        <v>0</v>
      </c>
      <c r="U160" s="143"/>
      <c r="V160" s="139">
        <f>E160-F160</f>
        <v>0</v>
      </c>
      <c r="W160" s="139" t="e">
        <f t="shared" si="88"/>
        <v>#DIV/0!</v>
      </c>
      <c r="X160" s="40"/>
      <c r="Y160" s="40"/>
      <c r="Z160" s="40"/>
      <c r="AA160" s="40"/>
      <c r="AB160" s="40"/>
      <c r="AC160" s="40"/>
      <c r="AD160" s="40"/>
      <c r="AE160" s="16"/>
      <c r="AF160" s="16"/>
      <c r="AG160" s="16"/>
      <c r="AH160" s="16"/>
      <c r="AI160" s="16"/>
      <c r="AJ160" s="16"/>
    </row>
    <row r="161" spans="1:36" ht="59.25" customHeight="1">
      <c r="A161" s="299">
        <v>48</v>
      </c>
      <c r="B161" s="253" t="s">
        <v>41</v>
      </c>
      <c r="C161" s="287" t="s">
        <v>17</v>
      </c>
      <c r="D161" s="192"/>
      <c r="E161" s="150">
        <f>E162</f>
        <v>24950</v>
      </c>
      <c r="F161" s="150">
        <f>F162</f>
        <v>3700</v>
      </c>
      <c r="G161" s="154">
        <f t="shared" ref="G161:V161" si="89">G162</f>
        <v>3700</v>
      </c>
      <c r="H161" s="154">
        <f t="shared" si="89"/>
        <v>0</v>
      </c>
      <c r="I161" s="154">
        <f t="shared" si="89"/>
        <v>0</v>
      </c>
      <c r="J161" s="154">
        <f t="shared" si="89"/>
        <v>0</v>
      </c>
      <c r="K161" s="154">
        <f t="shared" si="89"/>
        <v>0</v>
      </c>
      <c r="L161" s="154">
        <f t="shared" si="89"/>
        <v>0</v>
      </c>
      <c r="M161" s="154">
        <f t="shared" si="89"/>
        <v>0</v>
      </c>
      <c r="N161" s="154">
        <f t="shared" si="89"/>
        <v>0</v>
      </c>
      <c r="O161" s="154">
        <f t="shared" si="89"/>
        <v>0</v>
      </c>
      <c r="P161" s="154">
        <f t="shared" si="89"/>
        <v>0</v>
      </c>
      <c r="Q161" s="154">
        <f t="shared" si="89"/>
        <v>0</v>
      </c>
      <c r="R161" s="154">
        <f t="shared" si="89"/>
        <v>0</v>
      </c>
      <c r="S161" s="154">
        <f t="shared" si="89"/>
        <v>0</v>
      </c>
      <c r="T161" s="154">
        <f t="shared" si="89"/>
        <v>0</v>
      </c>
      <c r="U161" s="150">
        <f t="shared" si="89"/>
        <v>3700</v>
      </c>
      <c r="V161" s="150">
        <f t="shared" si="89"/>
        <v>21250</v>
      </c>
      <c r="W161" s="139">
        <f t="shared" si="88"/>
        <v>14.829659318637274</v>
      </c>
      <c r="X161" s="40"/>
      <c r="Y161" s="40"/>
      <c r="Z161" s="40"/>
      <c r="AA161" s="40"/>
      <c r="AB161" s="40"/>
      <c r="AC161" s="40"/>
      <c r="AD161" s="40"/>
      <c r="AE161" s="16"/>
      <c r="AF161" s="16"/>
      <c r="AG161" s="16"/>
      <c r="AH161" s="16"/>
      <c r="AI161" s="16"/>
      <c r="AJ161" s="16"/>
    </row>
    <row r="162" spans="1:36" ht="68.25" customHeight="1">
      <c r="A162" s="295">
        <v>49</v>
      </c>
      <c r="B162" s="254" t="s">
        <v>50</v>
      </c>
      <c r="C162" s="96" t="s">
        <v>11</v>
      </c>
      <c r="D162" s="102" t="s">
        <v>75</v>
      </c>
      <c r="E162" s="151">
        <v>24950</v>
      </c>
      <c r="F162" s="140">
        <f>G162+T162</f>
        <v>3700</v>
      </c>
      <c r="G162" s="140">
        <v>3700</v>
      </c>
      <c r="H162" s="143"/>
      <c r="I162" s="139"/>
      <c r="J162" s="275"/>
      <c r="K162" s="275"/>
      <c r="L162" s="153"/>
      <c r="M162" s="153"/>
      <c r="N162" s="153"/>
      <c r="O162" s="153"/>
      <c r="P162" s="153"/>
      <c r="Q162" s="153"/>
      <c r="R162" s="153"/>
      <c r="S162" s="153"/>
      <c r="T162" s="143">
        <f>H162+I162+J162</f>
        <v>0</v>
      </c>
      <c r="U162" s="143">
        <v>3700</v>
      </c>
      <c r="V162" s="139">
        <f>E162-F162</f>
        <v>21250</v>
      </c>
      <c r="W162" s="139">
        <f t="shared" si="88"/>
        <v>14.829659318637274</v>
      </c>
      <c r="X162" s="40"/>
      <c r="Y162" s="40"/>
      <c r="Z162" s="40"/>
      <c r="AA162" s="40"/>
      <c r="AB162" s="40"/>
      <c r="AC162" s="40"/>
      <c r="AD162" s="40"/>
      <c r="AE162" s="16"/>
      <c r="AF162" s="16"/>
      <c r="AG162" s="16"/>
      <c r="AH162" s="16"/>
      <c r="AI162" s="16"/>
      <c r="AJ162" s="16"/>
    </row>
    <row r="163" spans="1:36" ht="114" customHeight="1">
      <c r="A163" s="300">
        <v>50</v>
      </c>
      <c r="B163" s="113">
        <v>37</v>
      </c>
      <c r="C163" s="170" t="s">
        <v>65</v>
      </c>
      <c r="D163" s="112" t="s">
        <v>4</v>
      </c>
      <c r="E163" s="145">
        <f>E164+E166</f>
        <v>100000</v>
      </c>
      <c r="F163" s="145">
        <f t="shared" ref="F163:V163" si="90">F164+F166</f>
        <v>0</v>
      </c>
      <c r="G163" s="145">
        <f t="shared" si="90"/>
        <v>0</v>
      </c>
      <c r="H163" s="145">
        <f t="shared" si="90"/>
        <v>0</v>
      </c>
      <c r="I163" s="145">
        <f t="shared" si="90"/>
        <v>0</v>
      </c>
      <c r="J163" s="145">
        <f t="shared" si="90"/>
        <v>0</v>
      </c>
      <c r="K163" s="145">
        <f t="shared" si="90"/>
        <v>0</v>
      </c>
      <c r="L163" s="145">
        <f t="shared" si="90"/>
        <v>0</v>
      </c>
      <c r="M163" s="145">
        <f t="shared" si="90"/>
        <v>0</v>
      </c>
      <c r="N163" s="145">
        <f t="shared" si="90"/>
        <v>0</v>
      </c>
      <c r="O163" s="145">
        <f t="shared" si="90"/>
        <v>0</v>
      </c>
      <c r="P163" s="145">
        <f t="shared" si="90"/>
        <v>0</v>
      </c>
      <c r="Q163" s="145">
        <f t="shared" si="90"/>
        <v>0</v>
      </c>
      <c r="R163" s="145">
        <f t="shared" si="90"/>
        <v>0</v>
      </c>
      <c r="S163" s="145">
        <f t="shared" si="90"/>
        <v>0</v>
      </c>
      <c r="T163" s="145">
        <f t="shared" si="90"/>
        <v>0</v>
      </c>
      <c r="U163" s="145">
        <f t="shared" si="90"/>
        <v>0</v>
      </c>
      <c r="V163" s="145">
        <f t="shared" si="90"/>
        <v>100000</v>
      </c>
      <c r="W163" s="139">
        <f t="shared" si="88"/>
        <v>0</v>
      </c>
      <c r="X163" s="40"/>
      <c r="Y163" s="40"/>
      <c r="Z163" s="40"/>
      <c r="AA163" s="40"/>
      <c r="AB163" s="40"/>
      <c r="AC163" s="40"/>
      <c r="AD163" s="40"/>
      <c r="AE163" s="16"/>
      <c r="AF163" s="16"/>
      <c r="AG163" s="16"/>
      <c r="AH163" s="16"/>
      <c r="AI163" s="16"/>
      <c r="AJ163" s="16"/>
    </row>
    <row r="164" spans="1:36" ht="75.75" customHeight="1">
      <c r="A164" s="297">
        <v>51</v>
      </c>
      <c r="B164" s="63" t="s">
        <v>33</v>
      </c>
      <c r="C164" s="281" t="s">
        <v>16</v>
      </c>
      <c r="D164" s="65"/>
      <c r="E164" s="146">
        <f>E165</f>
        <v>50000</v>
      </c>
      <c r="F164" s="146">
        <f t="shared" ref="F164:V164" si="91">F165</f>
        <v>0</v>
      </c>
      <c r="G164" s="146">
        <f t="shared" si="91"/>
        <v>0</v>
      </c>
      <c r="H164" s="147">
        <f t="shared" si="91"/>
        <v>0</v>
      </c>
      <c r="I164" s="147">
        <f t="shared" si="91"/>
        <v>0</v>
      </c>
      <c r="J164" s="147">
        <f t="shared" si="91"/>
        <v>0</v>
      </c>
      <c r="K164" s="147">
        <f t="shared" si="91"/>
        <v>0</v>
      </c>
      <c r="L164" s="147">
        <f t="shared" si="91"/>
        <v>0</v>
      </c>
      <c r="M164" s="147">
        <f t="shared" si="91"/>
        <v>0</v>
      </c>
      <c r="N164" s="147">
        <f t="shared" si="91"/>
        <v>0</v>
      </c>
      <c r="O164" s="147">
        <f t="shared" si="91"/>
        <v>0</v>
      </c>
      <c r="P164" s="147">
        <f t="shared" si="91"/>
        <v>0</v>
      </c>
      <c r="Q164" s="147">
        <f t="shared" si="91"/>
        <v>0</v>
      </c>
      <c r="R164" s="147">
        <f t="shared" si="91"/>
        <v>0</v>
      </c>
      <c r="S164" s="147">
        <f t="shared" si="91"/>
        <v>0</v>
      </c>
      <c r="T164" s="146">
        <f t="shared" si="91"/>
        <v>0</v>
      </c>
      <c r="U164" s="146">
        <f t="shared" si="91"/>
        <v>0</v>
      </c>
      <c r="V164" s="146">
        <f t="shared" si="91"/>
        <v>50000</v>
      </c>
      <c r="W164" s="139">
        <f t="shared" si="88"/>
        <v>0</v>
      </c>
      <c r="X164" s="40"/>
      <c r="Y164" s="40"/>
      <c r="Z164" s="40"/>
      <c r="AA164" s="40"/>
      <c r="AB164" s="40"/>
      <c r="AC164" s="40"/>
      <c r="AD164" s="40"/>
      <c r="AE164" s="16"/>
      <c r="AF164" s="16"/>
      <c r="AG164" s="16"/>
      <c r="AH164" s="16"/>
      <c r="AI164" s="16"/>
      <c r="AJ164" s="16"/>
    </row>
    <row r="165" spans="1:36" ht="57.75" customHeight="1">
      <c r="A165" s="298">
        <v>52</v>
      </c>
      <c r="B165" s="57">
        <v>3110</v>
      </c>
      <c r="C165" s="19" t="s">
        <v>1</v>
      </c>
      <c r="D165" s="83" t="s">
        <v>64</v>
      </c>
      <c r="E165" s="148">
        <v>50000</v>
      </c>
      <c r="F165" s="143">
        <f>G165+T165</f>
        <v>0</v>
      </c>
      <c r="G165" s="143"/>
      <c r="H165" s="276"/>
      <c r="I165" s="155"/>
      <c r="J165" s="155"/>
      <c r="K165" s="155"/>
      <c r="L165" s="143"/>
      <c r="M165" s="143"/>
      <c r="N165" s="143"/>
      <c r="O165" s="143"/>
      <c r="P165" s="143"/>
      <c r="Q165" s="143"/>
      <c r="R165" s="143"/>
      <c r="S165" s="143"/>
      <c r="T165" s="143">
        <f>H165+I165+J165+K165+L165+M165+N165+O165+P165+Q165+R165+S165</f>
        <v>0</v>
      </c>
      <c r="U165" s="138">
        <v>0</v>
      </c>
      <c r="V165" s="139">
        <f>E165-F165</f>
        <v>50000</v>
      </c>
      <c r="W165" s="139">
        <f t="shared" si="88"/>
        <v>0</v>
      </c>
      <c r="X165" s="40"/>
      <c r="Y165" s="40"/>
      <c r="Z165" s="40"/>
      <c r="AA165" s="40"/>
      <c r="AB165" s="40"/>
      <c r="AC165" s="40"/>
      <c r="AD165" s="40"/>
      <c r="AE165" s="16"/>
      <c r="AF165" s="16"/>
      <c r="AG165" s="16"/>
      <c r="AH165" s="16"/>
      <c r="AI165" s="16"/>
      <c r="AJ165" s="16"/>
    </row>
    <row r="166" spans="1:36" ht="36.75" customHeight="1">
      <c r="A166" s="299">
        <v>53</v>
      </c>
      <c r="B166" s="78">
        <v>3717520</v>
      </c>
      <c r="C166" s="287" t="s">
        <v>46</v>
      </c>
      <c r="D166" s="186"/>
      <c r="E166" s="150">
        <f>E167</f>
        <v>50000</v>
      </c>
      <c r="F166" s="150">
        <f t="shared" ref="F166:V166" si="92">F167</f>
        <v>0</v>
      </c>
      <c r="G166" s="150">
        <f t="shared" si="92"/>
        <v>0</v>
      </c>
      <c r="H166" s="150">
        <f t="shared" si="92"/>
        <v>0</v>
      </c>
      <c r="I166" s="150">
        <f t="shared" si="92"/>
        <v>0</v>
      </c>
      <c r="J166" s="150">
        <f t="shared" si="92"/>
        <v>0</v>
      </c>
      <c r="K166" s="150">
        <f t="shared" si="92"/>
        <v>0</v>
      </c>
      <c r="L166" s="150">
        <f t="shared" si="92"/>
        <v>0</v>
      </c>
      <c r="M166" s="150">
        <f t="shared" si="92"/>
        <v>0</v>
      </c>
      <c r="N166" s="150">
        <f t="shared" si="92"/>
        <v>0</v>
      </c>
      <c r="O166" s="150">
        <f t="shared" si="92"/>
        <v>0</v>
      </c>
      <c r="P166" s="150">
        <f t="shared" si="92"/>
        <v>0</v>
      </c>
      <c r="Q166" s="150">
        <f t="shared" si="92"/>
        <v>0</v>
      </c>
      <c r="R166" s="150">
        <f t="shared" si="92"/>
        <v>0</v>
      </c>
      <c r="S166" s="150">
        <f t="shared" si="92"/>
        <v>0</v>
      </c>
      <c r="T166" s="150">
        <f t="shared" si="92"/>
        <v>0</v>
      </c>
      <c r="U166" s="150">
        <f t="shared" si="92"/>
        <v>0</v>
      </c>
      <c r="V166" s="150">
        <f t="shared" si="92"/>
        <v>50000</v>
      </c>
      <c r="W166" s="139">
        <f t="shared" si="88"/>
        <v>0</v>
      </c>
      <c r="X166" s="40"/>
      <c r="Y166" s="40"/>
      <c r="Z166" s="40"/>
      <c r="AA166" s="40"/>
      <c r="AB166" s="40"/>
      <c r="AC166" s="40"/>
      <c r="AD166" s="40"/>
      <c r="AE166" s="16"/>
      <c r="AF166" s="16"/>
      <c r="AG166" s="16"/>
      <c r="AH166" s="16"/>
      <c r="AI166" s="16"/>
      <c r="AJ166" s="16"/>
    </row>
    <row r="167" spans="1:36" ht="57.75" customHeight="1">
      <c r="A167" s="298">
        <v>54</v>
      </c>
      <c r="B167" s="57">
        <v>3110</v>
      </c>
      <c r="C167" s="19" t="s">
        <v>1</v>
      </c>
      <c r="D167" s="188" t="s">
        <v>97</v>
      </c>
      <c r="E167" s="148">
        <v>50000</v>
      </c>
      <c r="F167" s="143">
        <f>G167+T167</f>
        <v>0</v>
      </c>
      <c r="G167" s="143"/>
      <c r="H167" s="276"/>
      <c r="I167" s="155"/>
      <c r="J167" s="155"/>
      <c r="K167" s="155"/>
      <c r="L167" s="143"/>
      <c r="M167" s="143"/>
      <c r="N167" s="143"/>
      <c r="O167" s="143"/>
      <c r="P167" s="143"/>
      <c r="Q167" s="143"/>
      <c r="R167" s="143"/>
      <c r="S167" s="143"/>
      <c r="T167" s="143">
        <f>H167+I167+J167</f>
        <v>0</v>
      </c>
      <c r="U167" s="138">
        <v>0</v>
      </c>
      <c r="V167" s="139">
        <f>E167-F167</f>
        <v>50000</v>
      </c>
      <c r="W167" s="139">
        <f t="shared" si="88"/>
        <v>0</v>
      </c>
      <c r="X167" s="40"/>
      <c r="Y167" s="40"/>
      <c r="Z167" s="40"/>
      <c r="AA167" s="40"/>
      <c r="AB167" s="40"/>
      <c r="AC167" s="40"/>
      <c r="AD167" s="40"/>
      <c r="AE167" s="16"/>
      <c r="AF167" s="16"/>
      <c r="AG167" s="16"/>
      <c r="AH167" s="16"/>
      <c r="AI167" s="16"/>
      <c r="AJ167" s="16"/>
    </row>
    <row r="168" spans="1:36" ht="51" customHeight="1">
      <c r="A168" s="304">
        <v>55</v>
      </c>
      <c r="B168" s="116"/>
      <c r="C168" s="115"/>
      <c r="D168" s="231" t="s">
        <v>9</v>
      </c>
      <c r="E168" s="144">
        <f t="shared" ref="E168:V168" si="93">E31+E64+E80+E95+E98+E163+E91+E157</f>
        <v>68065539.269999996</v>
      </c>
      <c r="F168" s="144">
        <f t="shared" si="93"/>
        <v>8367608.6900000004</v>
      </c>
      <c r="G168" s="144">
        <f t="shared" si="93"/>
        <v>10144202.690000001</v>
      </c>
      <c r="H168" s="144">
        <f t="shared" si="93"/>
        <v>0</v>
      </c>
      <c r="I168" s="144">
        <f t="shared" si="93"/>
        <v>0</v>
      </c>
      <c r="J168" s="144">
        <f t="shared" si="93"/>
        <v>0</v>
      </c>
      <c r="K168" s="144">
        <f t="shared" si="93"/>
        <v>0</v>
      </c>
      <c r="L168" s="144">
        <f t="shared" si="93"/>
        <v>0</v>
      </c>
      <c r="M168" s="144">
        <f t="shared" si="93"/>
        <v>0</v>
      </c>
      <c r="N168" s="144">
        <f t="shared" si="93"/>
        <v>0</v>
      </c>
      <c r="O168" s="144">
        <f t="shared" si="93"/>
        <v>0</v>
      </c>
      <c r="P168" s="144">
        <f t="shared" si="93"/>
        <v>0</v>
      </c>
      <c r="Q168" s="144">
        <f t="shared" si="93"/>
        <v>0</v>
      </c>
      <c r="R168" s="144">
        <f t="shared" si="93"/>
        <v>0</v>
      </c>
      <c r="S168" s="144">
        <f t="shared" si="93"/>
        <v>0</v>
      </c>
      <c r="T168" s="144">
        <f t="shared" si="93"/>
        <v>0</v>
      </c>
      <c r="U168" s="144">
        <f t="shared" si="93"/>
        <v>7915169.6900000004</v>
      </c>
      <c r="V168" s="144">
        <f t="shared" si="93"/>
        <v>59697930.579999998</v>
      </c>
      <c r="W168" s="139">
        <f t="shared" si="88"/>
        <v>11.628747490859336</v>
      </c>
      <c r="X168" s="69"/>
      <c r="Y168" s="69"/>
      <c r="Z168" s="69"/>
      <c r="AA168" s="69"/>
      <c r="AB168" s="69"/>
      <c r="AC168" s="69"/>
      <c r="AD168" s="69"/>
      <c r="AE168" s="16"/>
      <c r="AF168" s="16"/>
      <c r="AG168" s="16"/>
      <c r="AH168" s="16"/>
      <c r="AI168" s="16"/>
      <c r="AJ168" s="16"/>
    </row>
    <row r="169" spans="1:36" ht="54" customHeight="1">
      <c r="A169" s="305">
        <v>56</v>
      </c>
      <c r="B169" s="80"/>
      <c r="C169" s="81"/>
      <c r="D169" s="230" t="s">
        <v>10</v>
      </c>
      <c r="E169" s="164">
        <f t="shared" ref="E169:V169" si="94">E30+E168</f>
        <v>78573044</v>
      </c>
      <c r="F169" s="164">
        <f t="shared" si="94"/>
        <v>10144202.690000001</v>
      </c>
      <c r="G169" s="164">
        <f t="shared" si="94"/>
        <v>11920796.690000001</v>
      </c>
      <c r="H169" s="164">
        <f t="shared" si="94"/>
        <v>0</v>
      </c>
      <c r="I169" s="164">
        <f t="shared" si="94"/>
        <v>0</v>
      </c>
      <c r="J169" s="164">
        <f t="shared" si="94"/>
        <v>0</v>
      </c>
      <c r="K169" s="164">
        <f t="shared" si="94"/>
        <v>0</v>
      </c>
      <c r="L169" s="164">
        <f t="shared" si="94"/>
        <v>0</v>
      </c>
      <c r="M169" s="164">
        <f t="shared" si="94"/>
        <v>0</v>
      </c>
      <c r="N169" s="164">
        <f t="shared" si="94"/>
        <v>0</v>
      </c>
      <c r="O169" s="164">
        <f t="shared" si="94"/>
        <v>0</v>
      </c>
      <c r="P169" s="164">
        <f t="shared" si="94"/>
        <v>0</v>
      </c>
      <c r="Q169" s="164">
        <f t="shared" si="94"/>
        <v>0</v>
      </c>
      <c r="R169" s="164">
        <f t="shared" si="94"/>
        <v>0</v>
      </c>
      <c r="S169" s="164">
        <f t="shared" si="94"/>
        <v>0</v>
      </c>
      <c r="T169" s="164">
        <f t="shared" si="94"/>
        <v>0</v>
      </c>
      <c r="U169" s="164">
        <f t="shared" si="94"/>
        <v>7915169.6900000004</v>
      </c>
      <c r="V169" s="164">
        <f t="shared" si="94"/>
        <v>68428841.310000002</v>
      </c>
      <c r="W169" s="139">
        <f t="shared" si="88"/>
        <v>10.073645218581579</v>
      </c>
      <c r="X169" s="69"/>
      <c r="Y169" s="69"/>
      <c r="Z169" s="69"/>
      <c r="AA169" s="69"/>
      <c r="AB169" s="69"/>
      <c r="AC169" s="69"/>
      <c r="AD169" s="69"/>
      <c r="AE169" s="16"/>
      <c r="AF169" s="16"/>
      <c r="AG169" s="16"/>
      <c r="AH169" s="16"/>
      <c r="AI169" s="16"/>
      <c r="AJ169" s="16"/>
    </row>
    <row r="170" spans="1:36" ht="56.25" customHeight="1">
      <c r="A170" s="305">
        <v>57</v>
      </c>
      <c r="B170" s="228"/>
      <c r="C170" s="229"/>
      <c r="D170" s="230" t="s">
        <v>68</v>
      </c>
      <c r="E170" s="233">
        <f>E169-E171</f>
        <v>76796450</v>
      </c>
      <c r="F170" s="233">
        <f t="shared" ref="F170:V170" si="95">F169-F171</f>
        <v>10144202.690000001</v>
      </c>
      <c r="G170" s="233">
        <f t="shared" si="95"/>
        <v>11920796.690000001</v>
      </c>
      <c r="H170" s="233">
        <f t="shared" si="95"/>
        <v>0</v>
      </c>
      <c r="I170" s="233">
        <f t="shared" si="95"/>
        <v>0</v>
      </c>
      <c r="J170" s="233">
        <f t="shared" si="95"/>
        <v>0</v>
      </c>
      <c r="K170" s="233">
        <f t="shared" si="95"/>
        <v>0</v>
      </c>
      <c r="L170" s="233">
        <f t="shared" si="95"/>
        <v>0</v>
      </c>
      <c r="M170" s="233">
        <f t="shared" si="95"/>
        <v>0</v>
      </c>
      <c r="N170" s="233">
        <f t="shared" si="95"/>
        <v>0</v>
      </c>
      <c r="O170" s="233">
        <f t="shared" si="95"/>
        <v>0</v>
      </c>
      <c r="P170" s="233">
        <f t="shared" si="95"/>
        <v>0</v>
      </c>
      <c r="Q170" s="233">
        <f t="shared" si="95"/>
        <v>0</v>
      </c>
      <c r="R170" s="233">
        <f t="shared" si="95"/>
        <v>0</v>
      </c>
      <c r="S170" s="233">
        <f t="shared" si="95"/>
        <v>0</v>
      </c>
      <c r="T170" s="233">
        <f t="shared" si="95"/>
        <v>0</v>
      </c>
      <c r="U170" s="233">
        <f t="shared" si="95"/>
        <v>7915169.6900000004</v>
      </c>
      <c r="V170" s="233">
        <f t="shared" si="95"/>
        <v>68428841.310000002</v>
      </c>
      <c r="W170" s="139">
        <f t="shared" si="88"/>
        <v>10.306686949722286</v>
      </c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</row>
    <row r="171" spans="1:36" ht="49.5" customHeight="1">
      <c r="A171" s="298">
        <v>58</v>
      </c>
      <c r="B171" s="41"/>
      <c r="C171" s="44"/>
      <c r="D171" s="225" t="s">
        <v>67</v>
      </c>
      <c r="E171" s="234">
        <f>E172+E173+E174+E175</f>
        <v>1776594</v>
      </c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6">
        <f>V172+V173+V174</f>
        <v>0</v>
      </c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</row>
    <row r="172" spans="1:36" ht="117.75" customHeight="1">
      <c r="A172" s="298">
        <v>59</v>
      </c>
      <c r="B172" s="46"/>
      <c r="C172" s="226" t="s">
        <v>108</v>
      </c>
      <c r="D172" s="83" t="s">
        <v>106</v>
      </c>
      <c r="E172" s="151">
        <v>1776594</v>
      </c>
      <c r="F172" s="293">
        <v>1776594</v>
      </c>
      <c r="G172" s="17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294">
        <v>0</v>
      </c>
      <c r="V172" s="139">
        <f>E172-F172</f>
        <v>0</v>
      </c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</row>
    <row r="173" spans="1:36" ht="119.25" hidden="1" customHeight="1">
      <c r="A173" s="43"/>
      <c r="B173" s="46"/>
      <c r="C173" s="226"/>
      <c r="D173" s="125"/>
      <c r="E173" s="234"/>
      <c r="F173" s="17"/>
      <c r="G173" s="17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</row>
    <row r="174" spans="1:36" ht="97.5" hidden="1" customHeight="1">
      <c r="A174" s="43"/>
      <c r="B174" s="46"/>
      <c r="C174" s="226"/>
      <c r="D174" s="227"/>
      <c r="E174" s="235"/>
      <c r="F174" s="17"/>
      <c r="G174" s="17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</row>
    <row r="175" spans="1:36" ht="108.75" hidden="1" customHeight="1">
      <c r="A175" s="43"/>
      <c r="B175" s="46"/>
      <c r="C175" s="226"/>
      <c r="D175" s="125"/>
      <c r="E175" s="235"/>
      <c r="F175" s="17"/>
      <c r="G175" s="17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</row>
    <row r="176" spans="1:36" ht="32.25" hidden="1" customHeight="1">
      <c r="A176" s="43"/>
      <c r="B176" s="41"/>
      <c r="C176" s="50"/>
      <c r="D176" s="8"/>
      <c r="E176" s="234"/>
      <c r="F176" s="17"/>
      <c r="G176" s="17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</row>
    <row r="177" spans="1:36" ht="37.5" hidden="1" customHeight="1">
      <c r="A177" s="43"/>
      <c r="B177" s="46"/>
      <c r="C177" s="49"/>
      <c r="D177" s="8"/>
      <c r="E177" s="235"/>
      <c r="F177" s="17"/>
      <c r="G177" s="17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</row>
    <row r="178" spans="1:36" ht="22.5" hidden="1" customHeight="1">
      <c r="A178" s="43"/>
      <c r="B178" s="41"/>
      <c r="C178" s="50"/>
      <c r="D178" s="8"/>
      <c r="E178" s="234"/>
      <c r="F178" s="17"/>
      <c r="G178" s="17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</row>
    <row r="179" spans="1:36" ht="37.5" hidden="1" customHeight="1">
      <c r="A179" s="43"/>
      <c r="B179" s="46"/>
      <c r="C179" s="49"/>
      <c r="D179" s="8"/>
      <c r="E179" s="10"/>
      <c r="F179" s="17"/>
      <c r="G179" s="17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</row>
    <row r="180" spans="1:36" ht="27.75" hidden="1" customHeight="1">
      <c r="A180" s="43"/>
      <c r="B180" s="41"/>
      <c r="C180" s="51"/>
      <c r="D180" s="9"/>
      <c r="E180" s="14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</row>
    <row r="181" spans="1:36" ht="19.5" hidden="1" customHeight="1">
      <c r="A181" s="18"/>
      <c r="B181" s="29"/>
      <c r="C181" s="24"/>
      <c r="D181" s="9"/>
      <c r="E181" s="14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</row>
    <row r="182" spans="1:36" ht="39.75" hidden="1" customHeight="1">
      <c r="A182" s="18"/>
      <c r="B182" s="21"/>
      <c r="C182" s="22"/>
      <c r="D182" s="9"/>
      <c r="E182" s="11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</row>
    <row r="183" spans="1:36" ht="26.25" hidden="1" customHeight="1">
      <c r="A183" s="18"/>
      <c r="B183" s="21"/>
      <c r="C183" s="19"/>
      <c r="D183" s="9"/>
      <c r="E183" s="11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</row>
    <row r="184" spans="1:36" ht="20.25" hidden="1" customHeight="1">
      <c r="A184" s="18"/>
      <c r="B184" s="29"/>
      <c r="C184" s="24"/>
      <c r="D184" s="9"/>
      <c r="E184" s="14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</row>
    <row r="185" spans="1:36" ht="34.5" customHeight="1">
      <c r="A185" s="18"/>
      <c r="B185" s="21"/>
      <c r="C185" s="22"/>
      <c r="D185" s="9"/>
      <c r="E185" s="11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</row>
    <row r="186" spans="1:36" ht="21.75" customHeight="1">
      <c r="A186" s="18"/>
      <c r="B186" s="21"/>
      <c r="C186" s="19"/>
      <c r="D186" s="9"/>
      <c r="E186" s="11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</row>
    <row r="187" spans="1:36" ht="19.5" customHeight="1">
      <c r="A187" s="18"/>
      <c r="B187" s="29"/>
      <c r="C187" s="23"/>
      <c r="D187" s="9"/>
      <c r="E187" s="14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</row>
    <row r="188" spans="1:36" ht="21.75" customHeight="1">
      <c r="A188" s="18"/>
      <c r="B188" s="21"/>
      <c r="C188" s="19"/>
      <c r="D188" s="9"/>
      <c r="E188" s="11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</row>
    <row r="189" spans="1:36" ht="21.75" customHeight="1">
      <c r="A189" s="43"/>
      <c r="B189" s="41"/>
      <c r="C189" s="48"/>
      <c r="D189" s="9"/>
      <c r="E189" s="14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</row>
    <row r="190" spans="1:36" ht="21.75" customHeight="1">
      <c r="A190" s="43"/>
      <c r="B190" s="46"/>
      <c r="C190" s="49"/>
      <c r="D190" s="9"/>
      <c r="E190" s="11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</row>
    <row r="191" spans="1:36" ht="32.25" customHeight="1">
      <c r="A191" s="43"/>
      <c r="B191" s="56"/>
      <c r="C191" s="48"/>
      <c r="D191" s="9"/>
      <c r="E191" s="14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</row>
    <row r="192" spans="1:36" ht="22.5" customHeight="1">
      <c r="A192" s="43"/>
      <c r="B192" s="56"/>
      <c r="C192" s="52"/>
      <c r="D192" s="9"/>
      <c r="E192" s="14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</row>
    <row r="193" spans="1:36" ht="22.5" customHeight="1">
      <c r="A193" s="43"/>
      <c r="B193" s="57"/>
      <c r="C193" s="47"/>
      <c r="D193" s="9"/>
      <c r="E193" s="11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</row>
    <row r="194" spans="1:36" ht="33.75" customHeight="1">
      <c r="A194" s="43"/>
      <c r="B194" s="58"/>
      <c r="C194" s="44"/>
      <c r="D194" s="9"/>
      <c r="E194" s="12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</row>
    <row r="195" spans="1:36" ht="20.25">
      <c r="A195" s="43"/>
      <c r="B195" s="58"/>
      <c r="C195" s="53"/>
      <c r="D195" s="9"/>
      <c r="E195" s="12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</row>
    <row r="196" spans="1:36" ht="25.5" customHeight="1">
      <c r="A196" s="43"/>
      <c r="B196" s="59"/>
      <c r="C196" s="54"/>
      <c r="D196" s="8"/>
      <c r="E196" s="10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</row>
    <row r="197" spans="1:36" ht="25.5" customHeight="1">
      <c r="A197" s="43"/>
      <c r="B197" s="60"/>
      <c r="C197" s="53"/>
      <c r="D197" s="8"/>
      <c r="E197" s="12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</row>
    <row r="198" spans="1:36" ht="33" customHeight="1">
      <c r="A198" s="43"/>
      <c r="B198" s="59"/>
      <c r="C198" s="49"/>
      <c r="D198" s="8"/>
      <c r="E198" s="10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</row>
    <row r="199" spans="1:36" ht="21" customHeight="1">
      <c r="A199" s="43"/>
      <c r="B199" s="61"/>
      <c r="C199" s="47"/>
      <c r="D199" s="34"/>
      <c r="E199" s="11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</row>
    <row r="200" spans="1:36" ht="22.5" customHeight="1">
      <c r="A200" s="43"/>
      <c r="B200" s="60"/>
      <c r="C200" s="50"/>
      <c r="D200" s="34"/>
      <c r="E200" s="14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</row>
    <row r="201" spans="1:36" ht="20.25">
      <c r="A201" s="43"/>
      <c r="B201" s="59"/>
      <c r="C201" s="49"/>
      <c r="D201" s="13"/>
      <c r="E201" s="11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</row>
    <row r="202" spans="1:36" ht="36.75" customHeight="1">
      <c r="A202" s="43"/>
      <c r="B202" s="41"/>
      <c r="C202" s="55"/>
      <c r="D202" s="13"/>
      <c r="E202" s="14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</row>
    <row r="203" spans="1:36" ht="23.25" customHeight="1">
      <c r="A203" s="43"/>
      <c r="B203" s="62"/>
      <c r="C203" s="44"/>
      <c r="D203" s="13"/>
      <c r="E203" s="14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</row>
    <row r="204" spans="1:36" ht="31.5" customHeight="1">
      <c r="A204" s="43"/>
      <c r="B204" s="46"/>
      <c r="C204" s="22"/>
      <c r="D204" s="13"/>
      <c r="E204" s="11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</row>
    <row r="205" spans="1:36" ht="20.25">
      <c r="A205" s="43"/>
      <c r="B205" s="59"/>
      <c r="C205" s="24"/>
      <c r="D205" s="33"/>
      <c r="E205" s="14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</row>
    <row r="206" spans="1:36" ht="20.25">
      <c r="A206" s="43"/>
      <c r="B206" s="59"/>
      <c r="C206" s="22"/>
      <c r="D206" s="33"/>
      <c r="E206" s="14"/>
      <c r="F206" s="30"/>
      <c r="G206" s="30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</row>
    <row r="207" spans="1:36" s="31" customFormat="1" ht="15.75">
      <c r="B207" s="25"/>
      <c r="C207" s="26"/>
      <c r="D207" s="27"/>
      <c r="E207" s="28"/>
    </row>
    <row r="208" spans="1:36" s="31" customFormat="1" ht="15.75">
      <c r="B208" s="25"/>
      <c r="C208" s="26"/>
      <c r="D208" s="27"/>
      <c r="E208" s="28"/>
    </row>
    <row r="209" spans="2:5" s="31" customFormat="1" ht="20.25">
      <c r="B209" s="25"/>
      <c r="C209" s="36"/>
      <c r="D209" s="37"/>
      <c r="E209" s="32"/>
    </row>
    <row r="210" spans="2:5" ht="18.75">
      <c r="B210" s="5"/>
      <c r="C210" s="1"/>
      <c r="D210" s="1"/>
      <c r="E210" s="3"/>
    </row>
    <row r="211" spans="2:5" ht="18.75">
      <c r="B211" s="5"/>
      <c r="C211" s="1"/>
      <c r="D211" s="1"/>
      <c r="E211" s="3"/>
    </row>
    <row r="212" spans="2:5" ht="18.75">
      <c r="B212" s="5"/>
      <c r="C212" s="1"/>
      <c r="D212" s="1"/>
      <c r="E212" s="3"/>
    </row>
    <row r="213" spans="2:5" ht="18.75">
      <c r="B213" s="5"/>
      <c r="C213" s="1"/>
      <c r="D213" s="1"/>
      <c r="E213" s="3"/>
    </row>
    <row r="214" spans="2:5" ht="18.75">
      <c r="B214" s="5"/>
      <c r="C214" s="1"/>
      <c r="D214" s="1"/>
      <c r="E214" s="15"/>
    </row>
    <row r="215" spans="2:5" ht="18.75">
      <c r="B215" s="5"/>
      <c r="C215" s="1"/>
      <c r="D215" s="1"/>
      <c r="E215" s="15"/>
    </row>
    <row r="216" spans="2:5" ht="18.75">
      <c r="B216" s="5"/>
      <c r="C216" s="1"/>
      <c r="D216" s="1"/>
      <c r="E216" s="15"/>
    </row>
    <row r="217" spans="2:5" ht="18.75">
      <c r="B217" s="5"/>
      <c r="C217" s="1"/>
      <c r="D217" s="1"/>
      <c r="E217" s="15"/>
    </row>
    <row r="218" spans="2:5" ht="18.75">
      <c r="B218" s="5"/>
      <c r="C218" s="1"/>
      <c r="D218" s="1"/>
      <c r="E218" s="15"/>
    </row>
    <row r="219" spans="2:5" ht="18.75">
      <c r="B219" s="5"/>
      <c r="C219" s="1"/>
      <c r="D219" s="1"/>
      <c r="E219" s="15"/>
    </row>
    <row r="220" spans="2:5" ht="18.75">
      <c r="B220" s="5"/>
      <c r="C220" s="1"/>
      <c r="D220" s="1"/>
      <c r="E220" s="3"/>
    </row>
    <row r="221" spans="2:5" ht="18.75">
      <c r="B221" s="5"/>
      <c r="C221" s="1"/>
      <c r="D221" s="1"/>
      <c r="E221" s="3"/>
    </row>
    <row r="222" spans="2:5" ht="18.75">
      <c r="B222" s="5"/>
      <c r="C222" s="1"/>
      <c r="D222" s="1"/>
      <c r="E222" s="3"/>
    </row>
    <row r="223" spans="2:5" ht="18.75">
      <c r="B223" s="5"/>
      <c r="C223" s="1"/>
      <c r="D223" s="1"/>
      <c r="E223" s="3"/>
    </row>
    <row r="224" spans="2:5" ht="18.75">
      <c r="B224" s="5"/>
      <c r="C224" s="1"/>
      <c r="D224" s="1"/>
      <c r="E224" s="3"/>
    </row>
    <row r="225" spans="2:5" ht="18.75">
      <c r="B225" s="5"/>
      <c r="C225" s="1"/>
      <c r="D225" s="1"/>
      <c r="E225" s="3"/>
    </row>
    <row r="226" spans="2:5" ht="18.75">
      <c r="B226" s="5"/>
      <c r="C226" s="1"/>
      <c r="D226" s="1"/>
      <c r="E226" s="3"/>
    </row>
    <row r="227" spans="2:5" ht="18.75">
      <c r="B227" s="5"/>
      <c r="C227" s="1"/>
      <c r="D227" s="1"/>
      <c r="E227" s="3"/>
    </row>
    <row r="228" spans="2:5" ht="18.75">
      <c r="B228" s="5"/>
      <c r="C228" s="1"/>
      <c r="D228" s="1"/>
      <c r="E228" s="3"/>
    </row>
    <row r="229" spans="2:5" ht="18.75">
      <c r="B229" s="5"/>
      <c r="C229" s="1"/>
      <c r="D229" s="1"/>
      <c r="E229" s="3"/>
    </row>
    <row r="230" spans="2:5" ht="18.75">
      <c r="B230" s="5"/>
      <c r="C230" s="1"/>
      <c r="D230" s="1"/>
      <c r="E230" s="3"/>
    </row>
    <row r="231" spans="2:5" ht="18.75">
      <c r="B231" s="5"/>
      <c r="C231" s="1"/>
      <c r="D231" s="1"/>
      <c r="E231" s="3"/>
    </row>
    <row r="232" spans="2:5" ht="18.75">
      <c r="B232" s="5"/>
      <c r="C232" s="1"/>
      <c r="D232" s="1"/>
      <c r="E232" s="3"/>
    </row>
    <row r="233" spans="2:5" ht="18.75">
      <c r="B233" s="5"/>
      <c r="C233" s="1"/>
      <c r="D233" s="1"/>
      <c r="E233" s="3"/>
    </row>
    <row r="234" spans="2:5" ht="18.75">
      <c r="B234" s="5"/>
      <c r="C234" s="1"/>
      <c r="D234" s="1"/>
      <c r="E234" s="3"/>
    </row>
    <row r="235" spans="2:5" ht="18.75">
      <c r="B235" s="5"/>
      <c r="C235" s="1"/>
      <c r="D235" s="1"/>
      <c r="E235" s="3"/>
    </row>
    <row r="236" spans="2:5" ht="18.75">
      <c r="B236" s="5"/>
      <c r="C236" s="1"/>
      <c r="D236" s="1"/>
      <c r="E236" s="3"/>
    </row>
    <row r="237" spans="2:5" ht="18.75">
      <c r="B237" s="5"/>
      <c r="C237" s="1"/>
      <c r="D237" s="1"/>
      <c r="E237" s="3"/>
    </row>
    <row r="238" spans="2:5" ht="18.75">
      <c r="B238" s="5"/>
      <c r="C238" s="1"/>
      <c r="D238" s="1"/>
      <c r="E238" s="3"/>
    </row>
    <row r="239" spans="2:5" ht="18.75">
      <c r="B239" s="5"/>
      <c r="C239" s="1"/>
      <c r="D239" s="1"/>
      <c r="E239" s="3"/>
    </row>
    <row r="240" spans="2:5" ht="18.75">
      <c r="B240" s="5"/>
      <c r="C240" s="1"/>
      <c r="D240" s="1"/>
      <c r="E240" s="3"/>
    </row>
    <row r="241" spans="2:5" ht="18.75">
      <c r="B241" s="5"/>
      <c r="C241" s="1"/>
      <c r="D241" s="1"/>
      <c r="E241" s="3"/>
    </row>
    <row r="242" spans="2:5" ht="18.75">
      <c r="B242" s="5"/>
      <c r="C242" s="1"/>
      <c r="D242" s="1"/>
      <c r="E242" s="3"/>
    </row>
    <row r="243" spans="2:5" ht="18.75">
      <c r="B243" s="5"/>
      <c r="C243" s="1"/>
      <c r="D243" s="1"/>
      <c r="E243" s="3"/>
    </row>
    <row r="244" spans="2:5" ht="18.75">
      <c r="B244" s="5"/>
      <c r="C244" s="1"/>
      <c r="D244" s="1"/>
      <c r="E244" s="3"/>
    </row>
    <row r="245" spans="2:5" ht="18.75">
      <c r="B245" s="5"/>
      <c r="C245" s="1"/>
      <c r="D245" s="1"/>
      <c r="E245" s="3"/>
    </row>
    <row r="246" spans="2:5" ht="18.75">
      <c r="B246" s="5"/>
      <c r="C246" s="1"/>
      <c r="D246" s="1"/>
      <c r="E246" s="3"/>
    </row>
    <row r="247" spans="2:5" ht="18.75">
      <c r="B247" s="5"/>
      <c r="C247" s="1"/>
      <c r="D247" s="1"/>
      <c r="E247" s="3"/>
    </row>
    <row r="248" spans="2:5" ht="18.75">
      <c r="B248" s="5"/>
      <c r="C248" s="1"/>
      <c r="D248" s="1"/>
      <c r="E248" s="3"/>
    </row>
    <row r="249" spans="2:5" ht="18.75">
      <c r="B249" s="5"/>
      <c r="C249" s="1"/>
      <c r="D249" s="1"/>
      <c r="E249" s="3"/>
    </row>
    <row r="250" spans="2:5" ht="18.75">
      <c r="B250" s="5"/>
      <c r="C250" s="1"/>
      <c r="D250" s="1"/>
      <c r="E250" s="3"/>
    </row>
    <row r="251" spans="2:5" ht="18.75">
      <c r="B251" s="5"/>
      <c r="C251" s="1"/>
      <c r="D251" s="1"/>
      <c r="E251" s="3"/>
    </row>
    <row r="252" spans="2:5" ht="18.75">
      <c r="B252" s="5"/>
      <c r="C252" s="1"/>
      <c r="D252" s="1"/>
      <c r="E252" s="3"/>
    </row>
    <row r="253" spans="2:5" ht="18.75">
      <c r="B253" s="5"/>
      <c r="C253" s="1"/>
      <c r="D253" s="1"/>
      <c r="E253" s="3"/>
    </row>
    <row r="254" spans="2:5" ht="18.75">
      <c r="B254" s="5"/>
      <c r="C254" s="1"/>
      <c r="D254" s="1"/>
      <c r="E254" s="3"/>
    </row>
    <row r="255" spans="2:5" ht="18.75">
      <c r="B255" s="5"/>
      <c r="C255" s="1"/>
      <c r="D255" s="1"/>
      <c r="E255" s="3"/>
    </row>
    <row r="256" spans="2:5" ht="18.75">
      <c r="B256" s="5"/>
      <c r="C256" s="1"/>
      <c r="D256" s="1"/>
      <c r="E256" s="3"/>
    </row>
    <row r="257" spans="2:5" ht="18.75">
      <c r="B257" s="5"/>
      <c r="C257" s="1"/>
      <c r="D257" s="1"/>
      <c r="E257" s="3"/>
    </row>
    <row r="258" spans="2:5" ht="18.75">
      <c r="B258" s="5"/>
      <c r="C258" s="1"/>
      <c r="D258" s="1"/>
      <c r="E258" s="3"/>
    </row>
    <row r="259" spans="2:5" ht="18.75">
      <c r="B259" s="5"/>
      <c r="C259" s="1"/>
      <c r="D259" s="1"/>
      <c r="E259" s="3"/>
    </row>
    <row r="260" spans="2:5" ht="18.75">
      <c r="B260" s="5"/>
      <c r="C260" s="1"/>
      <c r="D260" s="1"/>
      <c r="E260" s="3"/>
    </row>
    <row r="261" spans="2:5" ht="18.75">
      <c r="B261" s="5"/>
      <c r="C261" s="1"/>
      <c r="D261" s="1"/>
      <c r="E261" s="3"/>
    </row>
    <row r="262" spans="2:5" ht="18.75">
      <c r="B262" s="5"/>
      <c r="C262" s="1"/>
      <c r="D262" s="1"/>
      <c r="E262" s="3"/>
    </row>
    <row r="263" spans="2:5" ht="18.75">
      <c r="B263" s="5"/>
      <c r="C263" s="1"/>
      <c r="D263" s="1"/>
      <c r="E263" s="3"/>
    </row>
    <row r="264" spans="2:5" ht="18.75">
      <c r="B264" s="5"/>
      <c r="C264" s="1"/>
      <c r="D264" s="1"/>
      <c r="E264" s="3"/>
    </row>
    <row r="265" spans="2:5" ht="18.75">
      <c r="B265" s="5"/>
      <c r="C265" s="1"/>
      <c r="D265" s="1"/>
      <c r="E265" s="3"/>
    </row>
    <row r="266" spans="2:5" ht="18.75">
      <c r="B266" s="5"/>
      <c r="C266" s="1"/>
      <c r="D266" s="1"/>
      <c r="E266" s="3"/>
    </row>
    <row r="267" spans="2:5" ht="18.75">
      <c r="B267" s="5"/>
      <c r="C267" s="1"/>
      <c r="D267" s="1"/>
      <c r="E267" s="3"/>
    </row>
    <row r="268" spans="2:5" ht="18.75">
      <c r="B268" s="5"/>
      <c r="C268" s="1"/>
      <c r="D268" s="1"/>
      <c r="E268" s="3"/>
    </row>
    <row r="269" spans="2:5" ht="18.75">
      <c r="B269" s="5"/>
      <c r="C269" s="1"/>
      <c r="D269" s="1"/>
      <c r="E269" s="3"/>
    </row>
    <row r="270" spans="2:5" ht="18.75">
      <c r="B270" s="5"/>
      <c r="C270" s="1"/>
      <c r="D270" s="1"/>
      <c r="E270" s="3"/>
    </row>
    <row r="271" spans="2:5" ht="18.75">
      <c r="B271" s="5"/>
      <c r="C271" s="1"/>
      <c r="D271" s="1"/>
      <c r="E271" s="3"/>
    </row>
    <row r="272" spans="2:5" ht="18.75">
      <c r="B272" s="5"/>
      <c r="C272" s="1"/>
      <c r="D272" s="1"/>
      <c r="E272" s="3"/>
    </row>
    <row r="273" spans="2:5" ht="18.75">
      <c r="B273" s="5"/>
      <c r="C273" s="1"/>
      <c r="D273" s="1"/>
      <c r="E273" s="3"/>
    </row>
    <row r="274" spans="2:5" ht="18.75">
      <c r="B274" s="5"/>
      <c r="C274" s="1"/>
      <c r="D274" s="1"/>
      <c r="E274" s="3"/>
    </row>
    <row r="275" spans="2:5" ht="18.75">
      <c r="B275" s="5"/>
      <c r="C275" s="1"/>
      <c r="D275" s="1"/>
      <c r="E275" s="3"/>
    </row>
    <row r="276" spans="2:5" ht="18.75">
      <c r="B276" s="5"/>
      <c r="C276" s="1"/>
      <c r="D276" s="1"/>
      <c r="E276" s="3"/>
    </row>
    <row r="277" spans="2:5" ht="18.75">
      <c r="B277" s="5"/>
      <c r="C277" s="1"/>
      <c r="D277" s="1"/>
      <c r="E277" s="3"/>
    </row>
    <row r="278" spans="2:5" ht="18.75">
      <c r="B278" s="5"/>
      <c r="C278" s="1"/>
      <c r="D278" s="1"/>
      <c r="E278" s="3"/>
    </row>
    <row r="279" spans="2:5" ht="18.75">
      <c r="B279" s="5"/>
      <c r="C279" s="1"/>
      <c r="D279" s="1"/>
      <c r="E279" s="3"/>
    </row>
    <row r="280" spans="2:5" ht="18.75">
      <c r="B280" s="5"/>
      <c r="C280" s="1"/>
      <c r="D280" s="1"/>
      <c r="E280" s="3"/>
    </row>
    <row r="281" spans="2:5" ht="18.75">
      <c r="B281" s="5"/>
      <c r="C281" s="1"/>
      <c r="D281" s="1"/>
      <c r="E281" s="3"/>
    </row>
    <row r="282" spans="2:5" ht="18.75">
      <c r="B282" s="5"/>
      <c r="C282" s="1"/>
      <c r="D282" s="1"/>
      <c r="E282" s="3"/>
    </row>
    <row r="283" spans="2:5" ht="18.75">
      <c r="B283" s="5"/>
      <c r="C283" s="1"/>
      <c r="D283" s="1"/>
      <c r="E283" s="3"/>
    </row>
    <row r="284" spans="2:5" ht="18.75">
      <c r="B284" s="5"/>
      <c r="C284" s="1"/>
      <c r="D284" s="1"/>
      <c r="E284" s="3"/>
    </row>
    <row r="285" spans="2:5" ht="18.75">
      <c r="B285" s="5"/>
      <c r="C285" s="1"/>
      <c r="D285" s="1"/>
      <c r="E285" s="3"/>
    </row>
    <row r="286" spans="2:5" ht="18.75">
      <c r="B286" s="5"/>
      <c r="C286" s="1"/>
      <c r="D286" s="1"/>
      <c r="E286" s="3"/>
    </row>
    <row r="287" spans="2:5" ht="18.75">
      <c r="B287" s="5"/>
      <c r="C287" s="1"/>
      <c r="D287" s="1"/>
      <c r="E287" s="3"/>
    </row>
    <row r="288" spans="2:5" ht="18.75">
      <c r="B288" s="5"/>
      <c r="C288" s="1"/>
      <c r="D288" s="1"/>
      <c r="E288" s="3"/>
    </row>
    <row r="289" spans="2:5" ht="18.75">
      <c r="B289" s="5"/>
      <c r="C289" s="1"/>
      <c r="D289" s="1"/>
      <c r="E289" s="3"/>
    </row>
    <row r="290" spans="2:5" ht="18.75">
      <c r="B290" s="5"/>
      <c r="C290" s="1"/>
      <c r="D290" s="1"/>
      <c r="E290" s="3"/>
    </row>
    <row r="291" spans="2:5" ht="18.75">
      <c r="B291" s="5"/>
      <c r="C291" s="1"/>
      <c r="D291" s="1"/>
      <c r="E291" s="3"/>
    </row>
    <row r="292" spans="2:5" ht="18.75">
      <c r="B292" s="5"/>
      <c r="C292" s="1"/>
      <c r="D292" s="1"/>
      <c r="E292" s="3"/>
    </row>
    <row r="293" spans="2:5" ht="18.75">
      <c r="B293" s="5"/>
      <c r="C293" s="1"/>
      <c r="D293" s="1"/>
      <c r="E293" s="3"/>
    </row>
    <row r="294" spans="2:5" ht="18.75">
      <c r="B294" s="5"/>
      <c r="C294" s="1"/>
      <c r="D294" s="1"/>
      <c r="E294" s="3"/>
    </row>
    <row r="295" spans="2:5" ht="18.75">
      <c r="B295" s="5"/>
      <c r="C295" s="1"/>
      <c r="D295" s="1"/>
      <c r="E295" s="3"/>
    </row>
    <row r="296" spans="2:5" ht="18.75">
      <c r="B296" s="5"/>
      <c r="C296" s="1"/>
      <c r="D296" s="1"/>
      <c r="E296" s="3"/>
    </row>
    <row r="297" spans="2:5" ht="18.75">
      <c r="B297" s="5"/>
      <c r="C297" s="1"/>
      <c r="D297" s="1"/>
      <c r="E297" s="3"/>
    </row>
    <row r="298" spans="2:5" ht="18.75">
      <c r="B298" s="5"/>
      <c r="C298" s="1"/>
      <c r="D298" s="1"/>
      <c r="E298" s="3"/>
    </row>
    <row r="299" spans="2:5" ht="18.75">
      <c r="B299" s="5"/>
      <c r="C299" s="1"/>
      <c r="D299" s="1"/>
      <c r="E299" s="3"/>
    </row>
    <row r="300" spans="2:5" ht="18.75">
      <c r="B300" s="5"/>
      <c r="C300" s="1"/>
      <c r="D300" s="1"/>
      <c r="E300" s="3"/>
    </row>
    <row r="301" spans="2:5" ht="18.75">
      <c r="B301" s="5"/>
      <c r="C301" s="1"/>
      <c r="D301" s="1"/>
      <c r="E301" s="3"/>
    </row>
    <row r="302" spans="2:5" ht="18.75">
      <c r="B302" s="5"/>
      <c r="C302" s="1"/>
      <c r="D302" s="1"/>
      <c r="E302" s="3"/>
    </row>
    <row r="303" spans="2:5" ht="18.75">
      <c r="B303" s="5"/>
      <c r="C303" s="1"/>
      <c r="D303" s="1"/>
      <c r="E303" s="3"/>
    </row>
    <row r="304" spans="2:5" ht="18.75">
      <c r="B304" s="5"/>
      <c r="C304" s="1"/>
      <c r="D304" s="1"/>
      <c r="E304" s="3"/>
    </row>
    <row r="305" spans="2:5" ht="18.75">
      <c r="B305" s="5"/>
      <c r="C305" s="1"/>
      <c r="D305" s="1"/>
      <c r="E305" s="3"/>
    </row>
    <row r="306" spans="2:5" ht="18.75">
      <c r="B306" s="5"/>
      <c r="C306" s="1"/>
      <c r="D306" s="1"/>
      <c r="E306" s="3"/>
    </row>
    <row r="307" spans="2:5" ht="18.75">
      <c r="B307" s="5"/>
      <c r="C307" s="1"/>
      <c r="D307" s="1"/>
      <c r="E307" s="3"/>
    </row>
    <row r="308" spans="2:5" ht="18.75">
      <c r="B308" s="5"/>
      <c r="C308" s="1"/>
      <c r="D308" s="1"/>
      <c r="E308" s="3"/>
    </row>
    <row r="309" spans="2:5" ht="18.75">
      <c r="B309" s="5"/>
      <c r="C309" s="1"/>
      <c r="D309" s="1"/>
      <c r="E309" s="3"/>
    </row>
    <row r="310" spans="2:5" ht="18.75">
      <c r="B310" s="5"/>
      <c r="C310" s="1"/>
      <c r="D310" s="1"/>
      <c r="E310" s="3"/>
    </row>
    <row r="311" spans="2:5" ht="18.75">
      <c r="B311" s="5"/>
      <c r="C311" s="1"/>
      <c r="D311" s="1"/>
      <c r="E311" s="3"/>
    </row>
    <row r="312" spans="2:5" ht="18.75">
      <c r="B312" s="5"/>
      <c r="C312" s="1"/>
      <c r="D312" s="1"/>
      <c r="E312" s="3"/>
    </row>
    <row r="313" spans="2:5" ht="18.75">
      <c r="B313" s="5"/>
      <c r="C313" s="1"/>
      <c r="D313" s="1"/>
      <c r="E313" s="3"/>
    </row>
    <row r="314" spans="2:5" ht="18.75">
      <c r="B314" s="5"/>
      <c r="C314" s="1"/>
      <c r="D314" s="1"/>
      <c r="E314" s="3"/>
    </row>
    <row r="315" spans="2:5" ht="18.75">
      <c r="B315" s="5"/>
      <c r="C315" s="1"/>
      <c r="D315" s="1"/>
      <c r="E315" s="3"/>
    </row>
    <row r="316" spans="2:5" ht="18.75">
      <c r="B316" s="5"/>
      <c r="C316" s="1"/>
      <c r="D316" s="1"/>
      <c r="E316" s="3"/>
    </row>
    <row r="317" spans="2:5" ht="18.75">
      <c r="B317" s="5"/>
      <c r="C317" s="1"/>
      <c r="D317" s="1"/>
      <c r="E317" s="3"/>
    </row>
    <row r="318" spans="2:5" ht="18.75">
      <c r="B318" s="5"/>
      <c r="C318" s="1"/>
      <c r="D318" s="1"/>
      <c r="E318" s="3"/>
    </row>
    <row r="319" spans="2:5" ht="18.75">
      <c r="B319" s="5"/>
      <c r="C319" s="1"/>
      <c r="D319" s="1"/>
      <c r="E319" s="3"/>
    </row>
    <row r="320" spans="2:5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3"/>
    </row>
    <row r="323" spans="2:5" ht="18.75">
      <c r="B323" s="5"/>
      <c r="C323" s="1"/>
      <c r="D323" s="1"/>
      <c r="E323" s="3"/>
    </row>
    <row r="324" spans="2:5" ht="18.75">
      <c r="B324" s="5"/>
      <c r="C324" s="1"/>
      <c r="D324" s="1"/>
      <c r="E324" s="3"/>
    </row>
    <row r="325" spans="2:5" ht="18.75">
      <c r="B325" s="5"/>
      <c r="C325" s="1"/>
      <c r="D325" s="1"/>
      <c r="E325" s="3"/>
    </row>
    <row r="326" spans="2:5" ht="18.75">
      <c r="B326" s="5"/>
      <c r="C326" s="1"/>
      <c r="D326" s="1"/>
      <c r="E326" s="3"/>
    </row>
    <row r="327" spans="2:5" ht="18.75">
      <c r="B327" s="5"/>
      <c r="C327" s="1"/>
      <c r="D327" s="1"/>
      <c r="E327" s="3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2"/>
    </row>
    <row r="432" spans="2:5" ht="18.75">
      <c r="B432" s="5"/>
      <c r="C432" s="1"/>
      <c r="D432" s="1"/>
      <c r="E432" s="2"/>
    </row>
    <row r="433" spans="2:5" ht="18.75">
      <c r="B433" s="5"/>
      <c r="C433" s="1"/>
      <c r="D433" s="1"/>
      <c r="E433" s="2"/>
    </row>
    <row r="434" spans="2:5" ht="18.75">
      <c r="B434" s="5"/>
      <c r="C434" s="1"/>
      <c r="D434" s="1"/>
      <c r="E434" s="2"/>
    </row>
    <row r="435" spans="2:5" ht="18.75">
      <c r="B435" s="5"/>
      <c r="C435" s="1"/>
      <c r="D435" s="1"/>
      <c r="E435" s="2"/>
    </row>
    <row r="436" spans="2:5" ht="18.75">
      <c r="B436" s="5"/>
      <c r="C436" s="1"/>
      <c r="D436" s="1"/>
      <c r="E436" s="2"/>
    </row>
    <row r="437" spans="2:5" ht="18.75">
      <c r="B437" s="5"/>
      <c r="C437" s="1"/>
      <c r="D437" s="1"/>
      <c r="E437" s="2"/>
    </row>
    <row r="438" spans="2:5" ht="18.75">
      <c r="B438" s="5"/>
      <c r="C438" s="1"/>
      <c r="D438" s="1"/>
      <c r="E438" s="2"/>
    </row>
    <row r="439" spans="2:5" ht="18.75">
      <c r="B439" s="5"/>
      <c r="C439" s="1"/>
      <c r="D439" s="1"/>
      <c r="E439" s="2"/>
    </row>
    <row r="440" spans="2:5" ht="18.75">
      <c r="B440" s="5"/>
      <c r="C440" s="1"/>
      <c r="D440" s="1"/>
      <c r="E440" s="2"/>
    </row>
    <row r="441" spans="2:5" ht="18.75">
      <c r="B441" s="5"/>
      <c r="C441" s="1"/>
      <c r="D441" s="1"/>
      <c r="E441" s="2"/>
    </row>
    <row r="442" spans="2:5" ht="18.75">
      <c r="B442" s="5"/>
      <c r="C442" s="1"/>
      <c r="D442" s="1"/>
      <c r="E442" s="2"/>
    </row>
    <row r="443" spans="2:5" ht="18.75">
      <c r="B443" s="5"/>
      <c r="C443" s="1"/>
      <c r="D443" s="1"/>
      <c r="E443" s="2"/>
    </row>
    <row r="444" spans="2:5" ht="18.75">
      <c r="B444" s="5"/>
      <c r="C444" s="1"/>
      <c r="D444" s="1"/>
      <c r="E444" s="2"/>
    </row>
    <row r="445" spans="2:5" ht="18.75">
      <c r="B445" s="5"/>
      <c r="C445" s="1"/>
      <c r="D445" s="1"/>
      <c r="E445" s="2"/>
    </row>
    <row r="446" spans="2:5" ht="18.75">
      <c r="B446" s="5"/>
      <c r="C446" s="1"/>
      <c r="D446" s="1"/>
      <c r="E446" s="2"/>
    </row>
    <row r="447" spans="2:5" ht="18.75">
      <c r="B447" s="5"/>
      <c r="C447" s="1"/>
      <c r="D447" s="1"/>
      <c r="E447" s="2"/>
    </row>
    <row r="448" spans="2:5" ht="18.75">
      <c r="B448" s="5"/>
      <c r="C448" s="1"/>
      <c r="D448" s="1"/>
      <c r="E448" s="2"/>
    </row>
    <row r="449" spans="2:5" ht="18.75">
      <c r="B449" s="5"/>
      <c r="C449" s="1"/>
      <c r="D449" s="1"/>
      <c r="E449" s="2"/>
    </row>
    <row r="450" spans="2:5" ht="18.75">
      <c r="B450" s="5"/>
      <c r="C450" s="1"/>
      <c r="D450" s="1"/>
      <c r="E450" s="2"/>
    </row>
    <row r="451" spans="2:5" ht="18.75">
      <c r="B451" s="5"/>
      <c r="C451" s="1"/>
      <c r="D451" s="1"/>
      <c r="E451" s="2"/>
    </row>
    <row r="452" spans="2:5" ht="18.75">
      <c r="B452" s="5"/>
      <c r="C452" s="1"/>
      <c r="D452" s="1"/>
      <c r="E452" s="2"/>
    </row>
    <row r="453" spans="2:5" ht="18.75">
      <c r="B453" s="5"/>
      <c r="C453" s="1"/>
      <c r="D453" s="1"/>
      <c r="E453" s="2"/>
    </row>
    <row r="454" spans="2:5" ht="18.75">
      <c r="B454" s="5"/>
      <c r="C454" s="1"/>
      <c r="D454" s="1"/>
      <c r="E454" s="2"/>
    </row>
    <row r="455" spans="2:5" ht="18.75">
      <c r="B455" s="5"/>
      <c r="C455" s="1"/>
      <c r="D455" s="1"/>
      <c r="E455" s="2"/>
    </row>
    <row r="456" spans="2:5" ht="18.75">
      <c r="B456" s="5"/>
      <c r="C456" s="1"/>
      <c r="D456" s="1"/>
      <c r="E456" s="2"/>
    </row>
    <row r="457" spans="2:5" ht="18.75">
      <c r="B457" s="5"/>
      <c r="C457" s="1"/>
      <c r="D457" s="1"/>
      <c r="E457" s="2"/>
    </row>
    <row r="458" spans="2:5" ht="18.75">
      <c r="B458" s="5"/>
      <c r="C458" s="1"/>
      <c r="D458" s="1"/>
      <c r="E458" s="2"/>
    </row>
    <row r="459" spans="2:5" ht="18.75">
      <c r="B459" s="5"/>
      <c r="C459" s="1"/>
      <c r="D459" s="1"/>
      <c r="E459" s="2"/>
    </row>
    <row r="460" spans="2:5" ht="18.75">
      <c r="B460" s="5"/>
      <c r="C460" s="1"/>
      <c r="D460" s="1"/>
      <c r="E460" s="2"/>
    </row>
    <row r="461" spans="2:5" ht="18.75">
      <c r="B461" s="5"/>
      <c r="C461" s="1"/>
      <c r="D461" s="1"/>
      <c r="E461" s="2"/>
    </row>
    <row r="462" spans="2:5" ht="18.75">
      <c r="B462" s="5"/>
      <c r="C462" s="1"/>
      <c r="D462" s="1"/>
      <c r="E462" s="2"/>
    </row>
    <row r="463" spans="2:5" ht="18.75">
      <c r="B463" s="5"/>
      <c r="C463" s="1"/>
      <c r="D463" s="1"/>
      <c r="E463" s="2"/>
    </row>
    <row r="464" spans="2:5" ht="18.75">
      <c r="B464" s="5"/>
      <c r="C464" s="1"/>
      <c r="D464" s="1"/>
      <c r="E464" s="2"/>
    </row>
    <row r="465" spans="2:5" ht="18.75">
      <c r="B465" s="5"/>
      <c r="C465" s="1"/>
      <c r="D465" s="1"/>
      <c r="E465" s="2"/>
    </row>
    <row r="466" spans="2:5" ht="18.75">
      <c r="B466" s="5"/>
      <c r="C466" s="1"/>
      <c r="D466" s="1"/>
      <c r="E466" s="2"/>
    </row>
    <row r="467" spans="2:5" ht="18.75">
      <c r="B467" s="5"/>
      <c r="C467" s="1"/>
      <c r="D467" s="1"/>
      <c r="E467" s="2"/>
    </row>
    <row r="468" spans="2:5" ht="18.75">
      <c r="B468" s="5"/>
      <c r="C468" s="1"/>
      <c r="D468" s="1"/>
      <c r="E468" s="2"/>
    </row>
    <row r="469" spans="2:5" ht="18.75">
      <c r="B469" s="5"/>
      <c r="C469" s="1"/>
      <c r="D469" s="1"/>
      <c r="E469" s="2"/>
    </row>
    <row r="470" spans="2:5" ht="18.75">
      <c r="B470" s="5"/>
      <c r="C470" s="1"/>
      <c r="D470" s="1"/>
      <c r="E470" s="2"/>
    </row>
    <row r="471" spans="2:5" ht="18.75">
      <c r="B471" s="5"/>
      <c r="C471" s="1"/>
      <c r="D471" s="1"/>
      <c r="E471" s="2"/>
    </row>
    <row r="472" spans="2:5" ht="18.75">
      <c r="B472" s="5"/>
      <c r="C472" s="1"/>
      <c r="D472" s="1"/>
      <c r="E472" s="2"/>
    </row>
    <row r="473" spans="2:5" ht="18.75">
      <c r="B473" s="5"/>
      <c r="C473" s="1"/>
      <c r="D473" s="1"/>
      <c r="E473" s="2"/>
    </row>
    <row r="474" spans="2:5" ht="18.75">
      <c r="B474" s="5"/>
      <c r="C474" s="1"/>
      <c r="D474" s="1"/>
      <c r="E474" s="2"/>
    </row>
    <row r="475" spans="2:5" ht="18.75">
      <c r="B475" s="5"/>
      <c r="C475" s="1"/>
      <c r="D475" s="1"/>
      <c r="E475" s="2"/>
    </row>
    <row r="476" spans="2:5" ht="18.75">
      <c r="B476" s="5"/>
      <c r="C476" s="1"/>
      <c r="D476" s="1"/>
      <c r="E476" s="2"/>
    </row>
    <row r="477" spans="2:5" ht="18.75">
      <c r="B477" s="5"/>
      <c r="C477" s="1"/>
      <c r="D477" s="1"/>
      <c r="E477" s="2"/>
    </row>
    <row r="478" spans="2:5" ht="18.75">
      <c r="B478" s="5"/>
      <c r="C478" s="1"/>
      <c r="D478" s="1"/>
      <c r="E478" s="2"/>
    </row>
    <row r="479" spans="2:5" ht="18.75">
      <c r="B479" s="5"/>
      <c r="C479" s="1"/>
      <c r="D479" s="1"/>
      <c r="E479" s="2"/>
    </row>
    <row r="480" spans="2:5" ht="18.75">
      <c r="B480" s="5"/>
      <c r="C480" s="1"/>
      <c r="D480" s="1"/>
      <c r="E480" s="2"/>
    </row>
    <row r="481" spans="2:5" ht="18.75">
      <c r="B481" s="5"/>
      <c r="C481" s="1"/>
      <c r="D481" s="1"/>
      <c r="E481" s="2"/>
    </row>
    <row r="482" spans="2:5" ht="18.75">
      <c r="B482" s="5"/>
      <c r="C482" s="1"/>
      <c r="D482" s="1"/>
      <c r="E482" s="2"/>
    </row>
    <row r="483" spans="2:5" ht="18.75">
      <c r="B483" s="5"/>
      <c r="C483" s="1"/>
      <c r="D483" s="1"/>
      <c r="E483" s="2"/>
    </row>
    <row r="484" spans="2:5" ht="18.75">
      <c r="B484" s="5"/>
      <c r="C484" s="1"/>
      <c r="D484" s="1"/>
      <c r="E484" s="2"/>
    </row>
    <row r="485" spans="2:5" ht="18.75">
      <c r="B485" s="5"/>
      <c r="C485" s="1"/>
      <c r="D485" s="1"/>
      <c r="E485" s="2"/>
    </row>
    <row r="486" spans="2:5" ht="18.75">
      <c r="B486" s="5"/>
      <c r="C486" s="1"/>
      <c r="D486" s="1"/>
      <c r="E486" s="2"/>
    </row>
    <row r="487" spans="2:5" ht="18.75">
      <c r="B487" s="5"/>
      <c r="C487" s="1"/>
      <c r="D487" s="1"/>
      <c r="E487" s="2"/>
    </row>
    <row r="488" spans="2:5" ht="18.75">
      <c r="B488" s="5"/>
      <c r="C488" s="1"/>
      <c r="D488" s="1"/>
      <c r="E488" s="2"/>
    </row>
    <row r="489" spans="2:5" ht="18.75">
      <c r="B489" s="5"/>
      <c r="C489" s="1"/>
      <c r="D489" s="1"/>
      <c r="E489" s="2"/>
    </row>
    <row r="490" spans="2:5" ht="18.75">
      <c r="B490" s="5"/>
      <c r="C490" s="1"/>
      <c r="D490" s="1"/>
      <c r="E490" s="2"/>
    </row>
    <row r="491" spans="2:5" ht="18.75">
      <c r="B491" s="5"/>
      <c r="C491" s="1"/>
      <c r="D491" s="1"/>
      <c r="E491" s="2"/>
    </row>
    <row r="492" spans="2:5" ht="18.75">
      <c r="B492" s="5"/>
      <c r="C492" s="1"/>
      <c r="D492" s="1"/>
      <c r="E492" s="2"/>
    </row>
    <row r="493" spans="2:5" ht="18.75">
      <c r="B493" s="5"/>
      <c r="C493" s="1"/>
      <c r="D493" s="1"/>
      <c r="E493" s="2"/>
    </row>
    <row r="494" spans="2:5" ht="18.75">
      <c r="B494" s="5"/>
      <c r="C494" s="1"/>
      <c r="D494" s="1"/>
      <c r="E494" s="2"/>
    </row>
    <row r="495" spans="2:5" ht="18.75">
      <c r="B495" s="5"/>
      <c r="C495" s="1"/>
      <c r="D495" s="1"/>
      <c r="E495" s="2"/>
    </row>
    <row r="496" spans="2:5" ht="18.75">
      <c r="B496" s="5"/>
      <c r="C496" s="1"/>
      <c r="D496" s="1"/>
      <c r="E496" s="2"/>
    </row>
    <row r="497" spans="2:5" ht="18.75">
      <c r="B497" s="5"/>
      <c r="C497" s="1"/>
      <c r="D497" s="1"/>
      <c r="E497" s="2"/>
    </row>
    <row r="498" spans="2:5" ht="18.75">
      <c r="B498" s="5"/>
      <c r="C498" s="1"/>
      <c r="D498" s="1"/>
      <c r="E498" s="2"/>
    </row>
    <row r="499" spans="2:5" ht="18.75">
      <c r="B499" s="5"/>
      <c r="C499" s="1"/>
      <c r="D499" s="1"/>
      <c r="E499" s="2"/>
    </row>
    <row r="500" spans="2:5" ht="18.75">
      <c r="B500" s="5"/>
      <c r="C500" s="1"/>
      <c r="D500" s="1"/>
      <c r="E500" s="2"/>
    </row>
    <row r="501" spans="2:5" ht="18.75">
      <c r="B501" s="5"/>
      <c r="C501" s="1"/>
      <c r="D501" s="1"/>
      <c r="E501" s="2"/>
    </row>
    <row r="502" spans="2:5" ht="18.75">
      <c r="B502" s="5"/>
      <c r="C502" s="1"/>
      <c r="D502" s="1"/>
      <c r="E502" s="2"/>
    </row>
    <row r="503" spans="2:5" ht="18.75">
      <c r="B503" s="5"/>
      <c r="C503" s="1"/>
      <c r="D503" s="1"/>
      <c r="E503" s="2"/>
    </row>
    <row r="504" spans="2:5" ht="18.75">
      <c r="B504" s="5"/>
      <c r="C504" s="1"/>
      <c r="D504" s="1"/>
      <c r="E504" s="2"/>
    </row>
    <row r="505" spans="2:5" ht="18.75">
      <c r="B505" s="5"/>
      <c r="C505" s="1"/>
      <c r="D505" s="1"/>
      <c r="E505" s="2"/>
    </row>
    <row r="506" spans="2:5" ht="18.75">
      <c r="B506" s="5"/>
      <c r="C506" s="1"/>
      <c r="D506" s="1"/>
      <c r="E506" s="2"/>
    </row>
    <row r="507" spans="2:5" ht="18.75">
      <c r="B507" s="5"/>
      <c r="C507" s="1"/>
      <c r="D507" s="1"/>
      <c r="E507" s="2"/>
    </row>
    <row r="508" spans="2:5" ht="18.75">
      <c r="B508" s="5"/>
      <c r="C508" s="1"/>
      <c r="D508" s="1"/>
      <c r="E508" s="2"/>
    </row>
    <row r="509" spans="2:5" ht="18.75">
      <c r="B509" s="5"/>
      <c r="C509" s="1"/>
      <c r="D509" s="1"/>
      <c r="E509" s="2"/>
    </row>
    <row r="510" spans="2:5" ht="18.75">
      <c r="B510" s="5"/>
      <c r="C510" s="1"/>
      <c r="D510" s="1"/>
      <c r="E510" s="2"/>
    </row>
    <row r="511" spans="2:5" ht="18.75">
      <c r="B511" s="5"/>
      <c r="C511" s="1"/>
      <c r="D511" s="1"/>
      <c r="E511" s="2"/>
    </row>
    <row r="512" spans="2:5" ht="18.75">
      <c r="B512" s="5"/>
      <c r="C512" s="1"/>
      <c r="D512" s="1"/>
      <c r="E512" s="2"/>
    </row>
    <row r="513" spans="2:5" ht="18.75">
      <c r="B513" s="5"/>
      <c r="C513" s="1"/>
      <c r="D513" s="1"/>
      <c r="E513" s="2"/>
    </row>
    <row r="514" spans="2:5" ht="18.75">
      <c r="B514" s="5"/>
      <c r="C514" s="1"/>
      <c r="D514" s="1"/>
      <c r="E514" s="2"/>
    </row>
    <row r="515" spans="2:5" ht="18.75">
      <c r="B515" s="5"/>
      <c r="C515" s="1"/>
      <c r="D515" s="1"/>
      <c r="E515" s="2"/>
    </row>
    <row r="516" spans="2:5" ht="18.75">
      <c r="B516" s="5"/>
      <c r="C516" s="1"/>
      <c r="D516" s="1"/>
      <c r="E516" s="2"/>
    </row>
    <row r="517" spans="2:5" ht="18.75">
      <c r="B517" s="5"/>
      <c r="C517" s="1"/>
      <c r="D517" s="1"/>
      <c r="E517" s="2"/>
    </row>
    <row r="518" spans="2:5" ht="18.75">
      <c r="B518" s="5"/>
      <c r="C518" s="1"/>
      <c r="D518" s="1"/>
      <c r="E518" s="2"/>
    </row>
    <row r="519" spans="2:5" ht="18.75">
      <c r="B519" s="5"/>
      <c r="C519" s="1"/>
      <c r="D519" s="1"/>
      <c r="E519" s="2"/>
    </row>
    <row r="520" spans="2:5" ht="18.75">
      <c r="B520" s="5"/>
      <c r="C520" s="1"/>
      <c r="D520" s="1"/>
      <c r="E520" s="2"/>
    </row>
    <row r="521" spans="2:5" ht="18.75">
      <c r="B521" s="5"/>
      <c r="C521" s="1"/>
      <c r="D521" s="1"/>
      <c r="E521" s="2"/>
    </row>
    <row r="522" spans="2:5" ht="18.75">
      <c r="B522" s="5"/>
      <c r="C522" s="1"/>
      <c r="D522" s="1"/>
      <c r="E522" s="2"/>
    </row>
    <row r="523" spans="2:5" ht="18.75">
      <c r="B523" s="5"/>
      <c r="C523" s="1"/>
      <c r="D523" s="1"/>
      <c r="E523" s="2"/>
    </row>
    <row r="524" spans="2:5" ht="18.75">
      <c r="B524" s="5"/>
      <c r="C524" s="1"/>
      <c r="D524" s="1"/>
      <c r="E524" s="2"/>
    </row>
    <row r="525" spans="2:5" ht="18.75">
      <c r="B525" s="5"/>
      <c r="C525" s="1"/>
      <c r="D525" s="1"/>
      <c r="E525" s="2"/>
    </row>
    <row r="526" spans="2:5" ht="18.75">
      <c r="B526" s="5"/>
      <c r="C526" s="1"/>
      <c r="D526" s="1"/>
      <c r="E526" s="2"/>
    </row>
    <row r="527" spans="2:5" ht="18.75">
      <c r="B527" s="5"/>
      <c r="C527" s="1"/>
      <c r="D527" s="1"/>
      <c r="E527" s="2"/>
    </row>
    <row r="528" spans="2:5" ht="18.75">
      <c r="B528" s="5"/>
      <c r="C528" s="1"/>
      <c r="D528" s="1"/>
      <c r="E528" s="2"/>
    </row>
    <row r="529" spans="2:5" ht="18.75">
      <c r="B529" s="5"/>
      <c r="C529" s="1"/>
      <c r="D529" s="1"/>
      <c r="E529" s="2"/>
    </row>
    <row r="530" spans="2:5" ht="18.75">
      <c r="B530" s="5"/>
      <c r="C530" s="1"/>
      <c r="D530" s="1"/>
      <c r="E530" s="2"/>
    </row>
    <row r="531" spans="2:5" ht="18.75">
      <c r="B531" s="5"/>
      <c r="C531" s="1"/>
      <c r="D531" s="1"/>
      <c r="E531" s="2"/>
    </row>
    <row r="532" spans="2:5" ht="18.75">
      <c r="B532" s="5"/>
      <c r="C532" s="1"/>
      <c r="D532" s="1"/>
      <c r="E532" s="2"/>
    </row>
    <row r="533" spans="2:5" ht="18.75">
      <c r="B533" s="5"/>
      <c r="C533" s="1"/>
      <c r="D533" s="1"/>
      <c r="E533" s="2"/>
    </row>
    <row r="534" spans="2:5" ht="18.75">
      <c r="B534" s="5"/>
      <c r="C534" s="1"/>
      <c r="D534" s="1"/>
      <c r="E534" s="2"/>
    </row>
    <row r="535" spans="2:5" ht="18.75">
      <c r="B535" s="5"/>
      <c r="C535" s="1"/>
      <c r="D535" s="1"/>
      <c r="E535" s="2"/>
    </row>
    <row r="536" spans="2:5" ht="18.75">
      <c r="B536" s="5"/>
      <c r="C536" s="1"/>
      <c r="D536" s="1"/>
      <c r="E536" s="2"/>
    </row>
    <row r="537" spans="2:5" ht="18.75">
      <c r="B537" s="5"/>
      <c r="C537" s="1"/>
      <c r="D537" s="1"/>
      <c r="E537" s="2"/>
    </row>
    <row r="538" spans="2:5" ht="18.75">
      <c r="B538" s="5"/>
      <c r="C538" s="1"/>
      <c r="D538" s="1"/>
      <c r="E538" s="2"/>
    </row>
    <row r="539" spans="2:5" ht="18.75">
      <c r="B539" s="5"/>
      <c r="C539" s="1"/>
      <c r="D539" s="1"/>
      <c r="E539" s="2"/>
    </row>
    <row r="540" spans="2:5" ht="18.75">
      <c r="B540" s="5"/>
      <c r="C540" s="1"/>
      <c r="D540" s="1"/>
      <c r="E540" s="2"/>
    </row>
    <row r="541" spans="2:5" ht="18.75">
      <c r="B541" s="5"/>
      <c r="C541" s="1"/>
      <c r="D541" s="1"/>
      <c r="E541" s="2"/>
    </row>
    <row r="542" spans="2:5" ht="18.75">
      <c r="B542" s="5"/>
      <c r="C542" s="1"/>
      <c r="D542" s="1"/>
      <c r="E542" s="2"/>
    </row>
    <row r="543" spans="2:5" ht="18.75">
      <c r="B543" s="5"/>
      <c r="C543" s="1"/>
      <c r="D543" s="1"/>
      <c r="E543" s="2"/>
    </row>
    <row r="544" spans="2:5" ht="18.75">
      <c r="B544" s="5"/>
      <c r="C544" s="1"/>
      <c r="D544" s="1"/>
      <c r="E544" s="2"/>
    </row>
    <row r="545" spans="2:5" ht="18.75">
      <c r="B545" s="5"/>
      <c r="C545" s="1"/>
      <c r="D545" s="1"/>
      <c r="E545" s="2"/>
    </row>
    <row r="546" spans="2:5" ht="18.75">
      <c r="B546" s="5"/>
      <c r="C546" s="1"/>
      <c r="D546" s="1"/>
      <c r="E546" s="2"/>
    </row>
    <row r="547" spans="2:5" ht="18.75">
      <c r="B547" s="5"/>
      <c r="C547" s="1"/>
      <c r="D547" s="1"/>
      <c r="E547" s="2"/>
    </row>
    <row r="548" spans="2:5" ht="18.75">
      <c r="B548" s="5"/>
      <c r="C548" s="1"/>
      <c r="D548" s="1"/>
      <c r="E548" s="2"/>
    </row>
    <row r="549" spans="2:5" ht="18.75">
      <c r="B549" s="5"/>
      <c r="C549" s="1"/>
      <c r="D549" s="1"/>
      <c r="E549" s="2"/>
    </row>
    <row r="550" spans="2:5" ht="18.75">
      <c r="B550" s="5"/>
      <c r="C550" s="1"/>
      <c r="D550" s="1"/>
      <c r="E550" s="2"/>
    </row>
    <row r="551" spans="2:5" ht="18.75">
      <c r="B551" s="5"/>
      <c r="C551" s="1"/>
      <c r="D551" s="1"/>
      <c r="E551" s="2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">
      <c r="C575" s="4"/>
      <c r="D575" s="4"/>
      <c r="E575" s="2"/>
    </row>
    <row r="576" spans="2:5" ht="18">
      <c r="C576" s="4"/>
      <c r="D576" s="4"/>
      <c r="E576" s="2"/>
    </row>
    <row r="577" spans="3:5" ht="18">
      <c r="C577" s="4"/>
      <c r="D577" s="4"/>
      <c r="E577" s="2"/>
    </row>
    <row r="578" spans="3:5" ht="18">
      <c r="C578" s="4"/>
      <c r="D578" s="4"/>
      <c r="E578" s="2"/>
    </row>
    <row r="579" spans="3:5" ht="18">
      <c r="C579" s="4"/>
      <c r="D579" s="4"/>
      <c r="E579" s="2"/>
    </row>
    <row r="580" spans="3:5" ht="18">
      <c r="C580" s="4"/>
      <c r="D580" s="4"/>
      <c r="E580" s="2"/>
    </row>
    <row r="581" spans="3:5" ht="18">
      <c r="C581" s="4"/>
      <c r="D581" s="4"/>
      <c r="E581" s="2"/>
    </row>
    <row r="582" spans="3:5" ht="18">
      <c r="C582" s="4"/>
      <c r="D582" s="4"/>
      <c r="E582" s="2"/>
    </row>
    <row r="583" spans="3:5" ht="18">
      <c r="C583" s="4"/>
      <c r="D583" s="4"/>
      <c r="E583" s="2"/>
    </row>
    <row r="584" spans="3:5" ht="18">
      <c r="C584" s="4"/>
      <c r="D584" s="4"/>
      <c r="E584" s="2"/>
    </row>
    <row r="585" spans="3:5" ht="18">
      <c r="C585" s="4"/>
      <c r="D585" s="4"/>
      <c r="E585" s="2"/>
    </row>
    <row r="586" spans="3:5" ht="18">
      <c r="C586" s="4"/>
      <c r="D586" s="4"/>
      <c r="E586" s="2"/>
    </row>
    <row r="587" spans="3:5" ht="18">
      <c r="C587" s="4"/>
      <c r="D587" s="4"/>
      <c r="E587" s="2"/>
    </row>
    <row r="588" spans="3:5" ht="18">
      <c r="C588" s="4"/>
      <c r="D588" s="4"/>
      <c r="E588" s="2"/>
    </row>
    <row r="589" spans="3:5" ht="18">
      <c r="C589" s="4"/>
      <c r="D589" s="4"/>
      <c r="E589" s="2"/>
    </row>
    <row r="590" spans="3:5" ht="18">
      <c r="C590" s="4"/>
      <c r="D590" s="4"/>
      <c r="E590" s="2"/>
    </row>
    <row r="591" spans="3:5" ht="18">
      <c r="C591" s="4"/>
      <c r="D591" s="4"/>
      <c r="E591" s="2"/>
    </row>
    <row r="592" spans="3:5" ht="18">
      <c r="C592" s="4"/>
      <c r="D592" s="4"/>
      <c r="E592" s="2"/>
    </row>
    <row r="593" spans="3:5" ht="18">
      <c r="C593" s="4"/>
      <c r="D593" s="4"/>
      <c r="E593" s="2"/>
    </row>
    <row r="594" spans="3:5" ht="18">
      <c r="C594" s="4"/>
      <c r="D594" s="4"/>
      <c r="E594" s="2"/>
    </row>
    <row r="595" spans="3:5" ht="18">
      <c r="C595" s="4"/>
      <c r="D595" s="4"/>
      <c r="E595" s="2"/>
    </row>
    <row r="596" spans="3:5" ht="18">
      <c r="C596" s="4"/>
      <c r="D596" s="4"/>
      <c r="E596" s="2"/>
    </row>
    <row r="597" spans="3:5" ht="18">
      <c r="C597" s="4"/>
      <c r="D597" s="4"/>
      <c r="E597" s="2"/>
    </row>
    <row r="598" spans="3:5" ht="18">
      <c r="C598" s="4"/>
      <c r="D598" s="4"/>
      <c r="E598" s="2"/>
    </row>
    <row r="599" spans="3:5" ht="18">
      <c r="C599" s="4"/>
      <c r="D599" s="4"/>
      <c r="E599" s="2"/>
    </row>
    <row r="600" spans="3:5" ht="18">
      <c r="C600" s="4"/>
      <c r="D600" s="4"/>
      <c r="E600" s="2"/>
    </row>
    <row r="601" spans="3:5" ht="18">
      <c r="C601" s="4"/>
      <c r="D601" s="4"/>
      <c r="E601" s="2"/>
    </row>
    <row r="602" spans="3:5" ht="18">
      <c r="C602" s="4"/>
      <c r="D602" s="4"/>
      <c r="E602" s="2"/>
    </row>
    <row r="603" spans="3:5" ht="18">
      <c r="C603" s="4"/>
      <c r="D603" s="4"/>
      <c r="E603" s="2"/>
    </row>
    <row r="604" spans="3:5" ht="18">
      <c r="C604" s="4"/>
      <c r="D604" s="4"/>
      <c r="E604" s="2"/>
    </row>
    <row r="605" spans="3:5" ht="18">
      <c r="C605" s="4"/>
      <c r="D605" s="4"/>
      <c r="E605" s="2"/>
    </row>
    <row r="606" spans="3:5" ht="18">
      <c r="C606" s="4"/>
      <c r="D606" s="4"/>
      <c r="E606" s="2"/>
    </row>
    <row r="607" spans="3:5" ht="18">
      <c r="C607" s="4"/>
      <c r="D607" s="4"/>
      <c r="E607" s="2"/>
    </row>
    <row r="608" spans="3:5" ht="18">
      <c r="C608" s="4"/>
      <c r="D608" s="4"/>
      <c r="E608" s="2"/>
    </row>
    <row r="609" spans="3:5" ht="18">
      <c r="C609" s="4"/>
      <c r="D609" s="4"/>
      <c r="E609" s="2"/>
    </row>
    <row r="610" spans="3:5" ht="18">
      <c r="C610" s="4"/>
      <c r="D610" s="4"/>
      <c r="E610" s="2"/>
    </row>
    <row r="611" spans="3:5" ht="18">
      <c r="C611" s="4"/>
      <c r="D611" s="4"/>
      <c r="E611" s="2"/>
    </row>
    <row r="612" spans="3:5" ht="18">
      <c r="C612" s="4"/>
      <c r="D612" s="4"/>
      <c r="E612" s="2"/>
    </row>
    <row r="613" spans="3:5" ht="18">
      <c r="C613" s="4"/>
      <c r="D613" s="4"/>
      <c r="E613" s="2"/>
    </row>
    <row r="614" spans="3:5" ht="18">
      <c r="C614" s="4"/>
      <c r="D614" s="4"/>
      <c r="E614" s="2"/>
    </row>
    <row r="615" spans="3:5" ht="18">
      <c r="C615" s="4"/>
      <c r="D615" s="4"/>
      <c r="E615" s="2"/>
    </row>
    <row r="616" spans="3:5" ht="18">
      <c r="C616" s="4"/>
      <c r="D616" s="4"/>
      <c r="E616" s="2"/>
    </row>
    <row r="617" spans="3:5" ht="18">
      <c r="C617" s="4"/>
      <c r="D617" s="4"/>
      <c r="E617" s="2"/>
    </row>
    <row r="618" spans="3:5" ht="18">
      <c r="C618" s="4"/>
      <c r="D618" s="4"/>
      <c r="E618" s="2"/>
    </row>
    <row r="619" spans="3:5" ht="18">
      <c r="C619" s="4"/>
      <c r="D619" s="4"/>
      <c r="E619" s="2"/>
    </row>
    <row r="620" spans="3:5" ht="18">
      <c r="C620" s="4"/>
      <c r="D620" s="4"/>
      <c r="E620" s="2"/>
    </row>
    <row r="621" spans="3:5" ht="18">
      <c r="C621" s="4"/>
      <c r="D621" s="4"/>
      <c r="E621" s="2"/>
    </row>
    <row r="622" spans="3:5" ht="18">
      <c r="C622" s="4"/>
      <c r="D622" s="4"/>
      <c r="E622" s="2"/>
    </row>
    <row r="623" spans="3:5" ht="18">
      <c r="C623" s="4"/>
      <c r="D623" s="4"/>
      <c r="E623" s="2"/>
    </row>
    <row r="624" spans="3:5" ht="18">
      <c r="C624" s="4"/>
      <c r="D624" s="4"/>
      <c r="E624" s="2"/>
    </row>
    <row r="625" spans="3:5" ht="18">
      <c r="C625" s="4"/>
      <c r="D625" s="4"/>
      <c r="E625" s="2"/>
    </row>
    <row r="626" spans="3:5" ht="18">
      <c r="C626" s="4"/>
      <c r="D626" s="4"/>
      <c r="E626" s="2"/>
    </row>
    <row r="627" spans="3:5" ht="18">
      <c r="C627" s="4"/>
      <c r="D627" s="4"/>
      <c r="E627" s="2"/>
    </row>
    <row r="628" spans="3:5" ht="18">
      <c r="C628" s="4"/>
      <c r="D628" s="4"/>
      <c r="E628" s="2"/>
    </row>
    <row r="629" spans="3:5" ht="18">
      <c r="C629" s="4"/>
      <c r="D629" s="4"/>
      <c r="E629" s="2"/>
    </row>
    <row r="630" spans="3:5" ht="18">
      <c r="C630" s="4"/>
      <c r="D630" s="4"/>
      <c r="E630" s="2"/>
    </row>
    <row r="631" spans="3:5" ht="18">
      <c r="C631" s="4"/>
      <c r="D631" s="4"/>
      <c r="E631" s="2"/>
    </row>
    <row r="632" spans="3:5" ht="18">
      <c r="C632" s="4"/>
      <c r="D632" s="4"/>
      <c r="E632" s="2"/>
    </row>
    <row r="633" spans="3:5" ht="18">
      <c r="C633" s="4"/>
      <c r="D633" s="4"/>
      <c r="E633" s="2"/>
    </row>
    <row r="634" spans="3:5" ht="18">
      <c r="C634" s="4"/>
      <c r="D634" s="4"/>
      <c r="E634" s="2"/>
    </row>
    <row r="635" spans="3:5" ht="18">
      <c r="C635" s="4"/>
      <c r="D635" s="4"/>
      <c r="E635" s="2"/>
    </row>
    <row r="636" spans="3:5" ht="18">
      <c r="C636" s="4"/>
      <c r="D636" s="4"/>
      <c r="E636" s="2"/>
    </row>
    <row r="637" spans="3:5" ht="18">
      <c r="C637" s="4"/>
      <c r="D637" s="4"/>
      <c r="E637" s="2"/>
    </row>
    <row r="638" spans="3:5" ht="18">
      <c r="C638" s="4"/>
      <c r="D638" s="4"/>
      <c r="E638" s="2"/>
    </row>
    <row r="639" spans="3:5" ht="18">
      <c r="C639" s="4"/>
      <c r="D639" s="4"/>
      <c r="E639" s="2"/>
    </row>
    <row r="640" spans="3:5" ht="18">
      <c r="C640" s="4"/>
      <c r="D640" s="4"/>
      <c r="E640" s="2"/>
    </row>
    <row r="641" spans="3:5" ht="18">
      <c r="C641" s="4"/>
      <c r="D641" s="4"/>
      <c r="E641" s="2"/>
    </row>
    <row r="642" spans="3:5" ht="18">
      <c r="C642" s="4"/>
      <c r="D642" s="4"/>
      <c r="E642" s="2"/>
    </row>
    <row r="643" spans="3:5" ht="18">
      <c r="C643" s="4"/>
      <c r="D643" s="4"/>
      <c r="E643" s="2"/>
    </row>
    <row r="644" spans="3:5" ht="18">
      <c r="C644" s="4"/>
      <c r="D644" s="4"/>
      <c r="E644" s="2"/>
    </row>
    <row r="645" spans="3:5" ht="18">
      <c r="C645" s="4"/>
      <c r="D645" s="4"/>
      <c r="E645" s="2"/>
    </row>
    <row r="646" spans="3:5" ht="18">
      <c r="C646" s="4"/>
      <c r="D646" s="4"/>
      <c r="E646" s="2"/>
    </row>
    <row r="647" spans="3:5" ht="18">
      <c r="C647" s="4"/>
      <c r="D647" s="4"/>
      <c r="E647" s="2"/>
    </row>
    <row r="648" spans="3:5" ht="18">
      <c r="C648" s="4"/>
      <c r="D648" s="4"/>
      <c r="E648" s="2"/>
    </row>
    <row r="649" spans="3:5" ht="18">
      <c r="E649" s="2"/>
    </row>
    <row r="650" spans="3:5" ht="18">
      <c r="E650" s="2"/>
    </row>
    <row r="651" spans="3:5" ht="18">
      <c r="E651" s="2"/>
    </row>
    <row r="652" spans="3:5" ht="18">
      <c r="E652" s="2"/>
    </row>
    <row r="653" spans="3:5" ht="18">
      <c r="E653" s="2"/>
    </row>
    <row r="654" spans="3:5" ht="18">
      <c r="E654" s="2"/>
    </row>
    <row r="655" spans="3:5" ht="18">
      <c r="E655" s="2"/>
    </row>
    <row r="656" spans="3:5" ht="18">
      <c r="E656" s="2"/>
    </row>
    <row r="657" spans="5:5" ht="18">
      <c r="E657" s="2"/>
    </row>
    <row r="658" spans="5:5" ht="18">
      <c r="E658" s="2"/>
    </row>
    <row r="659" spans="5:5" ht="18">
      <c r="E659" s="2"/>
    </row>
    <row r="660" spans="5:5" ht="18">
      <c r="E660" s="2"/>
    </row>
    <row r="661" spans="5:5" ht="18">
      <c r="E661" s="2"/>
    </row>
    <row r="662" spans="5:5" ht="18">
      <c r="E662" s="2"/>
    </row>
    <row r="663" spans="5:5" ht="18">
      <c r="E663" s="2"/>
    </row>
    <row r="664" spans="5:5" ht="18">
      <c r="E664" s="2"/>
    </row>
    <row r="665" spans="5:5" ht="18">
      <c r="E665" s="2"/>
    </row>
    <row r="666" spans="5:5" ht="18">
      <c r="E666" s="2"/>
    </row>
    <row r="667" spans="5:5" ht="18">
      <c r="E667" s="2"/>
    </row>
    <row r="668" spans="5:5" ht="18">
      <c r="E668" s="2"/>
    </row>
    <row r="669" spans="5:5" ht="18">
      <c r="E669" s="2"/>
    </row>
    <row r="670" spans="5:5" ht="18">
      <c r="E670" s="2"/>
    </row>
    <row r="671" spans="5:5" ht="18">
      <c r="E671" s="2"/>
    </row>
    <row r="672" spans="5:5" ht="18">
      <c r="E672" s="2"/>
    </row>
    <row r="673" spans="5:5" ht="18">
      <c r="E673" s="2"/>
    </row>
    <row r="674" spans="5:5" ht="18">
      <c r="E674" s="2"/>
    </row>
    <row r="675" spans="5:5" ht="18">
      <c r="E675" s="2"/>
    </row>
    <row r="676" spans="5:5" ht="18">
      <c r="E676" s="2"/>
    </row>
    <row r="677" spans="5:5" ht="18">
      <c r="E677" s="2"/>
    </row>
    <row r="678" spans="5:5" ht="18">
      <c r="E678" s="2"/>
    </row>
    <row r="679" spans="5:5" ht="18">
      <c r="E679" s="2"/>
    </row>
    <row r="680" spans="5:5" ht="18">
      <c r="E680" s="2"/>
    </row>
    <row r="681" spans="5:5" ht="18">
      <c r="E681" s="2"/>
    </row>
    <row r="682" spans="5:5" ht="18">
      <c r="E682" s="2"/>
    </row>
    <row r="683" spans="5:5" ht="18">
      <c r="E683" s="2"/>
    </row>
    <row r="684" spans="5:5" ht="18">
      <c r="E684" s="2"/>
    </row>
    <row r="685" spans="5:5" ht="18">
      <c r="E685" s="2"/>
    </row>
    <row r="686" spans="5:5" ht="18">
      <c r="E686" s="2"/>
    </row>
    <row r="687" spans="5:5" ht="18">
      <c r="E687" s="2"/>
    </row>
    <row r="688" spans="5:5" ht="18">
      <c r="E688" s="2"/>
    </row>
    <row r="689" spans="5:5" ht="18">
      <c r="E689" s="2"/>
    </row>
    <row r="690" spans="5:5" ht="18">
      <c r="E690" s="2"/>
    </row>
    <row r="691" spans="5:5" ht="18">
      <c r="E691" s="2"/>
    </row>
    <row r="692" spans="5:5" ht="18">
      <c r="E692" s="2"/>
    </row>
    <row r="693" spans="5:5" ht="18">
      <c r="E693" s="2"/>
    </row>
    <row r="694" spans="5:5" ht="18">
      <c r="E694" s="2"/>
    </row>
    <row r="695" spans="5:5" ht="18">
      <c r="E695" s="2"/>
    </row>
    <row r="696" spans="5:5" ht="18">
      <c r="E696" s="2"/>
    </row>
    <row r="697" spans="5:5" ht="18">
      <c r="E697" s="2"/>
    </row>
    <row r="698" spans="5:5" ht="18">
      <c r="E698" s="2"/>
    </row>
    <row r="699" spans="5:5" ht="18">
      <c r="E699" s="2"/>
    </row>
    <row r="700" spans="5:5" ht="18">
      <c r="E700" s="2"/>
    </row>
    <row r="701" spans="5:5" ht="18">
      <c r="E701" s="2"/>
    </row>
    <row r="702" spans="5:5" ht="18">
      <c r="E702" s="2"/>
    </row>
    <row r="703" spans="5:5" ht="18">
      <c r="E703" s="2"/>
    </row>
    <row r="704" spans="5:5" ht="18">
      <c r="E704" s="2"/>
    </row>
    <row r="705" spans="5:5" ht="18">
      <c r="E705" s="2"/>
    </row>
    <row r="706" spans="5:5" ht="18">
      <c r="E706" s="2"/>
    </row>
    <row r="707" spans="5:5" ht="18">
      <c r="E707" s="2"/>
    </row>
    <row r="708" spans="5:5" ht="18">
      <c r="E708" s="2"/>
    </row>
    <row r="709" spans="5:5" ht="18">
      <c r="E709" s="2"/>
    </row>
    <row r="710" spans="5:5" ht="18">
      <c r="E710" s="2"/>
    </row>
    <row r="711" spans="5:5" ht="18">
      <c r="E711" s="2"/>
    </row>
    <row r="712" spans="5:5" ht="18">
      <c r="E712" s="2"/>
    </row>
    <row r="713" spans="5:5" ht="18">
      <c r="E713" s="2"/>
    </row>
    <row r="714" spans="5:5" ht="18">
      <c r="E714" s="2"/>
    </row>
    <row r="715" spans="5:5" ht="18">
      <c r="E715" s="2"/>
    </row>
    <row r="716" spans="5:5" ht="18">
      <c r="E716" s="2"/>
    </row>
    <row r="717" spans="5:5" ht="18">
      <c r="E717" s="2"/>
    </row>
    <row r="718" spans="5:5" ht="18">
      <c r="E718" s="2"/>
    </row>
    <row r="719" spans="5:5" ht="18">
      <c r="E719" s="2"/>
    </row>
    <row r="720" spans="5:5" ht="18">
      <c r="E720" s="2"/>
    </row>
    <row r="721" spans="5:5" ht="18">
      <c r="E721" s="2"/>
    </row>
    <row r="722" spans="5:5" ht="18">
      <c r="E722" s="2"/>
    </row>
    <row r="723" spans="5:5" ht="18">
      <c r="E723" s="2"/>
    </row>
    <row r="724" spans="5:5" ht="18">
      <c r="E724" s="2"/>
    </row>
    <row r="725" spans="5:5" ht="18">
      <c r="E725" s="2"/>
    </row>
    <row r="726" spans="5:5" ht="18">
      <c r="E726" s="2"/>
    </row>
    <row r="727" spans="5:5" ht="18">
      <c r="E727" s="2"/>
    </row>
    <row r="728" spans="5:5" ht="18">
      <c r="E728" s="2"/>
    </row>
    <row r="729" spans="5:5" ht="18">
      <c r="E729" s="2"/>
    </row>
    <row r="730" spans="5:5" ht="18">
      <c r="E730" s="2"/>
    </row>
    <row r="731" spans="5:5" ht="18">
      <c r="E731" s="2"/>
    </row>
    <row r="732" spans="5:5" ht="18">
      <c r="E732" s="2"/>
    </row>
    <row r="733" spans="5:5" ht="18">
      <c r="E733" s="2"/>
    </row>
    <row r="734" spans="5:5" ht="18">
      <c r="E734" s="2"/>
    </row>
    <row r="735" spans="5:5" ht="18">
      <c r="E735" s="2"/>
    </row>
    <row r="736" spans="5:5" ht="18">
      <c r="E736" s="2"/>
    </row>
    <row r="737" spans="5:5" ht="18">
      <c r="E737" s="2"/>
    </row>
    <row r="738" spans="5:5" ht="18">
      <c r="E738" s="2"/>
    </row>
    <row r="739" spans="5:5" ht="18">
      <c r="E739" s="2"/>
    </row>
    <row r="740" spans="5:5" ht="18">
      <c r="E740" s="2"/>
    </row>
    <row r="741" spans="5:5" ht="18">
      <c r="E741" s="2"/>
    </row>
    <row r="742" spans="5:5" ht="18">
      <c r="E742" s="2"/>
    </row>
    <row r="743" spans="5:5" ht="18">
      <c r="E743" s="2"/>
    </row>
    <row r="744" spans="5:5" ht="18">
      <c r="E744" s="2"/>
    </row>
    <row r="745" spans="5:5" ht="18">
      <c r="E745" s="2"/>
    </row>
    <row r="746" spans="5:5" ht="18">
      <c r="E746" s="2"/>
    </row>
    <row r="747" spans="5:5" ht="18">
      <c r="E747" s="2"/>
    </row>
    <row r="748" spans="5:5" ht="18">
      <c r="E748" s="2"/>
    </row>
    <row r="749" spans="5:5" ht="18">
      <c r="E749" s="2"/>
    </row>
    <row r="750" spans="5:5" ht="18">
      <c r="E750" s="2"/>
    </row>
    <row r="751" spans="5:5" ht="18">
      <c r="E751" s="2"/>
    </row>
    <row r="752" spans="5:5" ht="18">
      <c r="E752" s="2"/>
    </row>
    <row r="753" spans="5:5" ht="18">
      <c r="E753" s="2"/>
    </row>
    <row r="754" spans="5:5" ht="18">
      <c r="E754" s="2"/>
    </row>
    <row r="755" spans="5:5" ht="18">
      <c r="E755" s="2"/>
    </row>
    <row r="756" spans="5:5" ht="18">
      <c r="E756" s="2"/>
    </row>
    <row r="757" spans="5:5" ht="18">
      <c r="E757" s="2"/>
    </row>
    <row r="758" spans="5:5" ht="18">
      <c r="E758" s="2"/>
    </row>
    <row r="759" spans="5:5" ht="18">
      <c r="E759" s="2"/>
    </row>
    <row r="760" spans="5:5" ht="18">
      <c r="E760" s="2"/>
    </row>
    <row r="761" spans="5:5" ht="18">
      <c r="E761" s="2"/>
    </row>
    <row r="762" spans="5:5" ht="18">
      <c r="E762" s="2"/>
    </row>
    <row r="763" spans="5:5" ht="18">
      <c r="E763" s="2"/>
    </row>
    <row r="764" spans="5:5" ht="18">
      <c r="E764" s="2"/>
    </row>
    <row r="765" spans="5:5" ht="18">
      <c r="E765" s="2"/>
    </row>
    <row r="766" spans="5:5" ht="18">
      <c r="E766" s="2"/>
    </row>
    <row r="767" spans="5:5" ht="18">
      <c r="E767" s="2"/>
    </row>
    <row r="768" spans="5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</sheetData>
  <mergeCells count="15">
    <mergeCell ref="A8:A9"/>
    <mergeCell ref="P6:T6"/>
    <mergeCell ref="D8:D9"/>
    <mergeCell ref="E8:E9"/>
    <mergeCell ref="T8:T9"/>
    <mergeCell ref="F8:F9"/>
    <mergeCell ref="I8:S8"/>
    <mergeCell ref="G8:G9"/>
    <mergeCell ref="V8:V9"/>
    <mergeCell ref="U8:U9"/>
    <mergeCell ref="U6:Y6"/>
    <mergeCell ref="W8:W9"/>
    <mergeCell ref="B5:L5"/>
    <mergeCell ref="B6:L6"/>
    <mergeCell ref="B7:L7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17" orientation="landscape" r:id="rId1"/>
  <headerFooter alignWithMargins="0"/>
  <rowBreaks count="1" manualBreakCount="1">
    <brk id="7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Бюджет розвитку</vt:lpstr>
      <vt:lpstr>Лист1</vt:lpstr>
      <vt:lpstr>'Бюджет розвитку'!_GoBack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2022-01-14T09:43:10Z</cp:lastPrinted>
  <dcterms:created xsi:type="dcterms:W3CDTF">2007-12-12T12:24:37Z</dcterms:created>
  <dcterms:modified xsi:type="dcterms:W3CDTF">2024-04-05T11:57:14Z</dcterms:modified>
</cp:coreProperties>
</file>