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2" windowWidth="19155" windowHeight="11819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J17" i="1"/>
  <c r="J42"/>
  <c r="J48"/>
  <c r="J49"/>
  <c r="J51"/>
  <c r="J54"/>
  <c r="J43"/>
  <c r="J41"/>
  <c r="J38" s="1"/>
  <c r="J39"/>
  <c r="J29"/>
  <c r="J28" s="1"/>
  <c r="J26"/>
  <c r="J24"/>
  <c r="J20" l="1"/>
  <c r="J22" l="1"/>
  <c r="J12" l="1"/>
  <c r="I16"/>
  <c r="I15" s="1"/>
  <c r="J33" l="1"/>
  <c r="J32" s="1"/>
  <c r="J16"/>
  <c r="J15" s="1"/>
  <c r="J56" s="1"/>
  <c r="J57" s="1"/>
  <c r="J36" l="1"/>
  <c r="J35" s="1"/>
  <c r="J52" l="1"/>
  <c r="J19" l="1"/>
  <c r="J18" l="1"/>
  <c r="J11" l="1"/>
  <c r="J14" l="1"/>
</calcChain>
</file>

<file path=xl/sharedStrings.xml><?xml version="1.0" encoding="utf-8"?>
<sst xmlns="http://schemas.openxmlformats.org/spreadsheetml/2006/main" count="138" uniqueCount="108">
  <si>
    <t>(код бюджету)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</si>
  <si>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</si>
  <si>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Рівень виконання робіт на початок бюджетного періоду, %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</si>
  <si>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</si>
  <si>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</si>
  <si>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</si>
  <si>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</si>
  <si>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Капітальний ремонт інших об’єктів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</si>
  <si>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</si>
  <si>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</si>
  <si>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</si>
  <si>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</si>
  <si>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</si>
  <si>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</si>
  <si>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</si>
  <si>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0941</t>
  </si>
  <si>
    <t>0800000</t>
  </si>
  <si>
    <t>Управління соціального захисту населення міської ради</t>
  </si>
  <si>
    <t>1000000</t>
  </si>
  <si>
    <t>08</t>
  </si>
  <si>
    <t>Управління культури і туризму Ніжинської міської ради</t>
  </si>
  <si>
    <t>1200000</t>
  </si>
  <si>
    <t>Управління ЖКГ та будівництва міської ради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</si>
  <si>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</si>
  <si>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</si>
  <si>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</si>
  <si>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</si>
  <si>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</si>
  <si>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3100000</t>
  </si>
  <si>
    <t>Управління комунального майна та земельних відносин</t>
  </si>
  <si>
    <t>3700000</t>
  </si>
  <si>
    <t>Фінансове управління міської ради</t>
  </si>
  <si>
    <t>3132</t>
  </si>
  <si>
    <t>Міський голова                                                       Олександр КОДОЛА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</si>
  <si>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</si>
  <si>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</si>
  <si>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</si>
  <si>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</si>
  <si>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0620</t>
  </si>
  <si>
    <t>0210180</t>
  </si>
  <si>
    <t>0180</t>
  </si>
  <si>
    <t>0133</t>
  </si>
  <si>
    <t>Інша діяльність у сфері державного управління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</si>
  <si>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</si>
  <si>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</si>
  <si>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</si>
  <si>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3104</t>
  </si>
  <si>
    <t>Обсяги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</si>
  <si>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</si>
  <si>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</si>
  <si>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Найменуваиия інвестиційного проекту</t>
  </si>
  <si>
    <t>Загальна період реалізації проекту, (рік початку і завершення)</t>
  </si>
  <si>
    <t>Загальна вартість проекту, гривень</t>
  </si>
  <si>
    <t>3710160</t>
  </si>
  <si>
    <t>Придбання техніки</t>
  </si>
  <si>
    <t>капітальних вкладень бюджету Ніжинської міської ТГ у розрізі інвестиційних проектів</t>
  </si>
  <si>
    <t>Очікуваний рівень готовності проекту на кінець 2023 року</t>
  </si>
  <si>
    <t>у 2024році</t>
  </si>
  <si>
    <t>Капітальний ремонт та облаштування протирадіаційного укриття № 95774 Ніжинської загальноосвітньої школи І-ІІІ ступенів №15 Ніжинської міської ради Чернігівської області, м. Ніжин, вул. Об’їжджа, 123, Чернігівська обл.", в т.ч. ПКД(співфінансування)</t>
  </si>
  <si>
    <t>Капітальний ремонт частини даху ЗОШ № 7 м.Ніжин, вул. Гоголя,15 Чернігівська обл., в т.ч. ПКД</t>
  </si>
  <si>
    <t>Обсяг капітальних вкладень місцевого бюджету всього, гривень</t>
  </si>
  <si>
    <t>Обсяг капітальних вкладень місцевого бюджету у 2024 році, гривень</t>
  </si>
  <si>
    <t>0212010</t>
  </si>
  <si>
    <t>2010</t>
  </si>
  <si>
    <t>0731</t>
  </si>
  <si>
    <t>Багатопрофільна стаціонарна медична допомога населенню</t>
  </si>
  <si>
    <t>3210</t>
  </si>
  <si>
    <t xml:space="preserve">Капітальні трансферти підприємствам (установам, організаціям) </t>
  </si>
  <si>
    <t>0212100</t>
  </si>
  <si>
    <t>2100</t>
  </si>
  <si>
    <t>0722</t>
  </si>
  <si>
    <t>Стоматологічна допомога населенню</t>
  </si>
  <si>
    <t>Міська цільова Програма фінансової підтримки комунального некомерційного підприємства "Ніжинська міська стоматологічна поліклініка" Ніжинської міської ради Чернігівської області на 2024рік</t>
  </si>
  <si>
    <t>2030</t>
  </si>
  <si>
    <t>Лікарсько-акушерська допомога вагітним, породіллям та новонародженим</t>
  </si>
  <si>
    <t>7520</t>
  </si>
  <si>
    <t>0460</t>
  </si>
  <si>
    <t>Реалізація Національної програми інформатизації</t>
  </si>
  <si>
    <t>0217520</t>
  </si>
  <si>
    <t>0218240</t>
  </si>
  <si>
    <t>8240</t>
  </si>
  <si>
    <t>0380</t>
  </si>
  <si>
    <t>Заходи та роботи з територіальної оборони</t>
  </si>
  <si>
    <t>1017520</t>
  </si>
  <si>
    <t>1216011</t>
  </si>
  <si>
    <t>Експлуатація та технічне обслуговування житлового фонду</t>
  </si>
  <si>
    <t>Капітальний ремонт житлового фонду ((приміщень)</t>
  </si>
  <si>
    <t>3131</t>
  </si>
  <si>
    <t>Заходи із запобігання та ліквідації надзвичайних ситуацій та наслідків стихійного лиха</t>
  </si>
  <si>
    <t>3717520</t>
  </si>
  <si>
    <t>3117650</t>
  </si>
  <si>
    <t>7650</t>
  </si>
  <si>
    <t>0490</t>
  </si>
  <si>
    <t>Проведення експертної грошової оцінки земельної ділянки чи права на неї</t>
  </si>
  <si>
    <t>Дослідження і розробки, окремі заходи розвитку по реалізації державних (регіональних) програм</t>
  </si>
  <si>
    <t>Міська програма реалізації повноважень міської ради у галузі земельних відносин на 2024 рік</t>
  </si>
  <si>
    <t>Додаток 6-1</t>
  </si>
  <si>
    <t xml:space="preserve">           до рiшення мiської ради VIIІ скликання</t>
  </si>
  <si>
    <t xml:space="preserve">"Про бюджет Ніжинської міської територіальної громади на 2024 рік        </t>
  </si>
  <si>
    <t>Міська цільова програма  "Фінансова підтримка та розвиток  Комунального некомерційного підприємства "Ніжинський міський пологовий будинок на 2024р"</t>
  </si>
  <si>
    <t xml:space="preserve">Комплексна програма заходів та робіт з територіальної оборони Ніжинської міської територіальної громади на 2024 рік </t>
  </si>
  <si>
    <r>
      <t>Капітальний ремонт  частини приміщення  (50м</t>
    </r>
    <r>
      <rPr>
        <sz val="10"/>
        <color indexed="8"/>
        <rFont val="Calibri"/>
        <family val="2"/>
        <charset val="204"/>
      </rPr>
      <t>²</t>
    </r>
    <r>
      <rPr>
        <sz val="10"/>
        <color indexed="8"/>
        <rFont val="Times New Roman"/>
        <family val="1"/>
        <charset val="204"/>
      </rPr>
      <t>)   Територіального центру по вул. Шевченка,99-Є у м.Ніжині Чернігівської області в т.ч. ПВР</t>
    </r>
  </si>
  <si>
    <t>Міська цільова програма з капітального ремонту ліфтів в багатоквартирних житлових будинках Ніжинської міської територіальної громади на 2024рік</t>
  </si>
  <si>
    <t>Капітальний ремонт частини підїздної дороги до кладовища "Овдіївське" від №19 до №37по вул. Вознесенська та від №67 до №83 по вул. Лисенка Миколи</t>
  </si>
  <si>
    <t xml:space="preserve">Програма розвитку цивільного захисту Ніжинської міської територіальної громади на 2024 рік                                                                                                                                 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</si>
  <si>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приміщень)</t>
  </si>
  <si>
    <t>Міська цільова Програма фінансової підтримки комунального некомерційного підприємства «Ніжинська центральна міська лікарня імені Миколи Галицького» на 2024 рік (проведенння капітального ремонту приміщень )</t>
  </si>
  <si>
    <t xml:space="preserve">( код бюджету 2553800000) від 08 грудня 2023року № 5-35/2023  </t>
  </si>
</sst>
</file>

<file path=xl/styles.xml><?xml version="1.0" encoding="utf-8"?>
<styleSheet xmlns="http://schemas.openxmlformats.org/spreadsheetml/2006/main">
  <numFmts count="1">
    <numFmt numFmtId="164" formatCode="#,##0.0"/>
  </numFmts>
  <fonts count="2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indexed="8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25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0" fontId="7" fillId="0" borderId="1" xfId="0" applyFont="1" applyFill="1" applyBorder="1" applyAlignment="1">
      <alignment horizontal="center" vertical="top" wrapText="1"/>
    </xf>
    <xf numFmtId="49" fontId="8" fillId="0" borderId="1" xfId="0" applyNumberFormat="1" applyFont="1" applyBorder="1"/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4" fillId="0" borderId="1" xfId="0" applyFont="1" applyBorder="1" applyAlignment="1">
      <alignment vertical="top" wrapText="1"/>
    </xf>
    <xf numFmtId="0" fontId="15" fillId="0" borderId="1" xfId="0" applyFont="1" applyBorder="1"/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0" fontId="4" fillId="0" borderId="1" xfId="0" applyFont="1" applyBorder="1" applyAlignment="1">
      <alignment horizontal="center" wrapText="1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0" fontId="12" fillId="0" borderId="1" xfId="0" applyFont="1" applyFill="1" applyBorder="1" applyAlignment="1">
      <alignment horizontal="left" vertical="center" wrapText="1"/>
    </xf>
    <xf numFmtId="0" fontId="16" fillId="0" borderId="0" xfId="0" applyFont="1"/>
    <xf numFmtId="0" fontId="13" fillId="0" borderId="1" xfId="0" applyFont="1" applyBorder="1"/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0" fillId="0" borderId="1" xfId="0" applyFill="1" applyBorder="1"/>
    <xf numFmtId="0" fontId="8" fillId="0" borderId="1" xfId="0" applyFont="1" applyBorder="1"/>
    <xf numFmtId="0" fontId="9" fillId="0" borderId="1" xfId="0" applyFont="1" applyFill="1" applyBorder="1" applyAlignment="1">
      <alignment horizontal="left" vertical="center" wrapText="1"/>
    </xf>
    <xf numFmtId="49" fontId="8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wrapText="1"/>
    </xf>
    <xf numFmtId="0" fontId="8" fillId="0" borderId="0" xfId="0" applyFont="1" applyFill="1" applyAlignment="1">
      <alignment horizontal="center" vertical="center"/>
    </xf>
    <xf numFmtId="4" fontId="10" fillId="0" borderId="1" xfId="0" applyNumberFormat="1" applyFont="1" applyFill="1" applyBorder="1" applyAlignment="1">
      <alignment horizontal="center" vertical="center" wrapText="1"/>
    </xf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0" fillId="3" borderId="1" xfId="0" applyFill="1" applyBorder="1"/>
    <xf numFmtId="0" fontId="19" fillId="0" borderId="1" xfId="0" applyFont="1" applyBorder="1" applyAlignment="1">
      <alignment wrapText="1"/>
    </xf>
    <xf numFmtId="4" fontId="4" fillId="0" borderId="3" xfId="0" applyNumberFormat="1" applyFont="1" applyBorder="1"/>
    <xf numFmtId="4" fontId="8" fillId="0" borderId="0" xfId="0" applyNumberFormat="1" applyFont="1"/>
    <xf numFmtId="4" fontId="18" fillId="0" borderId="1" xfId="0" applyNumberFormat="1" applyFont="1" applyBorder="1"/>
    <xf numFmtId="49" fontId="8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NumberFormat="1" applyFont="1" applyFill="1" applyBorder="1" applyAlignment="1">
      <alignment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NumberFormat="1" applyFont="1" applyFill="1" applyBorder="1" applyAlignment="1">
      <alignment wrapText="1"/>
    </xf>
    <xf numFmtId="4" fontId="8" fillId="0" borderId="4" xfId="0" applyNumberFormat="1" applyFont="1" applyBorder="1"/>
    <xf numFmtId="0" fontId="8" fillId="0" borderId="1" xfId="0" applyFont="1" applyBorder="1" applyAlignment="1">
      <alignment vertical="center" wrapText="1"/>
    </xf>
    <xf numFmtId="0" fontId="9" fillId="0" borderId="1" xfId="0" applyFont="1" applyFill="1" applyBorder="1" applyAlignment="1">
      <alignment wrapText="1"/>
    </xf>
    <xf numFmtId="0" fontId="10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49" fontId="12" fillId="0" borderId="2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center"/>
    </xf>
    <xf numFmtId="1" fontId="8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4" xfId="0" applyNumberFormat="1" applyFont="1" applyBorder="1" applyAlignment="1">
      <alignment horizontal="center"/>
    </xf>
    <xf numFmtId="0" fontId="8" fillId="0" borderId="2" xfId="0" applyFont="1" applyBorder="1" applyAlignment="1">
      <alignment wrapText="1"/>
    </xf>
    <xf numFmtId="0" fontId="12" fillId="0" borderId="1" xfId="0" applyFont="1" applyBorder="1" applyAlignment="1">
      <alignment horizontal="center" vertical="center" wrapText="1"/>
    </xf>
    <xf numFmtId="4" fontId="8" fillId="0" borderId="4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49" fontId="4" fillId="0" borderId="5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center" vertical="center" wrapText="1"/>
    </xf>
    <xf numFmtId="49" fontId="4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center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5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4" fontId="10" fillId="0" borderId="5" xfId="0" applyNumberFormat="1" applyFont="1" applyFill="1" applyBorder="1" applyAlignment="1">
      <alignment horizontal="center" vertical="center" wrapText="1"/>
    </xf>
    <xf numFmtId="4" fontId="10" fillId="0" borderId="3" xfId="0" applyNumberFormat="1" applyFont="1" applyFill="1" applyBorder="1" applyAlignment="1">
      <alignment horizontal="center" vertical="center" wrapText="1"/>
    </xf>
    <xf numFmtId="4" fontId="10" fillId="0" borderId="4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/>
    </xf>
    <xf numFmtId="4" fontId="4" fillId="0" borderId="3" xfId="0" applyNumberFormat="1" applyFont="1" applyBorder="1" applyAlignment="1">
      <alignment horizontal="center"/>
    </xf>
    <xf numFmtId="4" fontId="4" fillId="0" borderId="4" xfId="0" applyNumberFormat="1" applyFont="1" applyBorder="1" applyAlignment="1">
      <alignment horizontal="center"/>
    </xf>
  </cellXfs>
  <cellStyles count="3">
    <cellStyle name="Звичайний" xfId="0" builtinId="0"/>
    <cellStyle name="Звичайний_Додаток _ 3 зм_ни 4575" xfId="2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59"/>
  <sheetViews>
    <sheetView tabSelected="1" showWhiteSpace="0" zoomScaleNormal="100" zoomScaleSheetLayoutView="75" workbookViewId="0">
      <selection activeCell="F4" sqref="F4:K4"/>
    </sheetView>
  </sheetViews>
  <sheetFormatPr defaultRowHeight="13.6"/>
  <cols>
    <col min="1" max="1" width="9.7109375" customWidth="1"/>
    <col min="3" max="3" width="9.285156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5.85546875" customWidth="1"/>
    <col min="11" max="11" width="10.85546875" customWidth="1"/>
  </cols>
  <sheetData>
    <row r="1" spans="1:11">
      <c r="H1" s="94" t="s">
        <v>96</v>
      </c>
      <c r="I1" s="94"/>
      <c r="J1" s="94"/>
    </row>
    <row r="2" spans="1:11">
      <c r="D2" s="45"/>
      <c r="F2" s="94" t="s">
        <v>97</v>
      </c>
      <c r="G2" s="94"/>
      <c r="H2" s="94"/>
      <c r="I2" s="94"/>
      <c r="J2" s="94"/>
      <c r="K2" s="94"/>
    </row>
    <row r="3" spans="1:11">
      <c r="F3" s="94" t="s">
        <v>98</v>
      </c>
      <c r="G3" s="94"/>
      <c r="H3" s="94"/>
      <c r="I3" s="94"/>
      <c r="J3" s="94"/>
      <c r="K3" s="94"/>
    </row>
    <row r="4" spans="1:11">
      <c r="F4" s="94" t="s">
        <v>107</v>
      </c>
      <c r="G4" s="94"/>
      <c r="H4" s="94"/>
      <c r="I4" s="94"/>
      <c r="J4" s="94"/>
      <c r="K4" s="94"/>
    </row>
    <row r="5" spans="1:11" ht="15.65">
      <c r="A5" s="111" t="s">
        <v>47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</row>
    <row r="6" spans="1:11" ht="30.75" customHeight="1">
      <c r="A6" s="112" t="s">
        <v>55</v>
      </c>
      <c r="B6" s="112"/>
      <c r="C6" s="112"/>
      <c r="D6" s="112"/>
      <c r="E6" s="112"/>
      <c r="F6" s="112"/>
      <c r="G6" s="112"/>
      <c r="H6" s="112"/>
      <c r="I6" s="112"/>
      <c r="J6" s="112"/>
      <c r="K6" s="112"/>
    </row>
    <row r="7" spans="1:11" ht="15.65">
      <c r="A7" s="111" t="s">
        <v>57</v>
      </c>
      <c r="B7" s="111"/>
      <c r="C7" s="111"/>
      <c r="D7" s="111"/>
      <c r="E7" s="111"/>
      <c r="F7" s="111"/>
      <c r="G7" s="111"/>
      <c r="H7" s="111"/>
      <c r="I7" s="111"/>
      <c r="J7" s="111"/>
      <c r="K7" s="111"/>
    </row>
    <row r="8" spans="1:11">
      <c r="A8" s="113">
        <v>25538000000</v>
      </c>
      <c r="B8" s="113"/>
    </row>
    <row r="9" spans="1:11">
      <c r="A9" s="110" t="s">
        <v>0</v>
      </c>
      <c r="B9" s="110"/>
    </row>
    <row r="10" spans="1:11" ht="102.25" customHeight="1">
      <c r="A10" s="2" t="s">
        <v>48</v>
      </c>
      <c r="B10" s="2" t="s">
        <v>49</v>
      </c>
      <c r="C10" s="2" t="s">
        <v>3</v>
      </c>
      <c r="D10" s="3" t="s">
        <v>1</v>
      </c>
      <c r="E10" s="3" t="s">
        <v>50</v>
      </c>
      <c r="F10" s="3" t="s">
        <v>51</v>
      </c>
      <c r="G10" s="3" t="s">
        <v>52</v>
      </c>
      <c r="H10" s="3" t="s">
        <v>2</v>
      </c>
      <c r="I10" s="3" t="s">
        <v>60</v>
      </c>
      <c r="J10" s="3" t="s">
        <v>61</v>
      </c>
      <c r="K10" s="3" t="s">
        <v>56</v>
      </c>
    </row>
    <row r="11" spans="1:11" ht="39.75" customHeight="1">
      <c r="A11" s="17" t="s">
        <v>8</v>
      </c>
      <c r="B11" s="34" t="s">
        <v>10</v>
      </c>
      <c r="C11" s="10"/>
      <c r="D11" s="16" t="s">
        <v>9</v>
      </c>
      <c r="E11" s="10"/>
      <c r="F11" s="6"/>
      <c r="G11" s="6"/>
      <c r="H11" s="6"/>
      <c r="I11" s="11"/>
      <c r="J11" s="9">
        <f>J12</f>
        <v>2600000</v>
      </c>
      <c r="K11" s="6"/>
    </row>
    <row r="12" spans="1:11" ht="58.75" customHeight="1">
      <c r="A12" s="69" t="s">
        <v>62</v>
      </c>
      <c r="B12" s="49" t="s">
        <v>63</v>
      </c>
      <c r="C12" s="24" t="s">
        <v>64</v>
      </c>
      <c r="D12" s="8" t="s">
        <v>65</v>
      </c>
      <c r="E12" s="10"/>
      <c r="F12" s="6"/>
      <c r="G12" s="6"/>
      <c r="H12" s="6"/>
      <c r="J12" s="47">
        <f>J13</f>
        <v>2600000</v>
      </c>
      <c r="K12" s="6"/>
    </row>
    <row r="13" spans="1:11" ht="72" customHeight="1">
      <c r="A13" s="10"/>
      <c r="B13" s="70" t="s">
        <v>66</v>
      </c>
      <c r="C13" s="71"/>
      <c r="D13" s="19" t="s">
        <v>67</v>
      </c>
      <c r="E13" s="72" t="s">
        <v>106</v>
      </c>
      <c r="F13" s="6"/>
      <c r="G13" s="6"/>
      <c r="H13" s="6"/>
      <c r="I13" s="11"/>
      <c r="J13" s="30">
        <v>2600000</v>
      </c>
      <c r="K13" s="6"/>
    </row>
    <row r="14" spans="1:11" ht="17.5" customHeight="1">
      <c r="A14" s="13"/>
      <c r="B14" s="13"/>
      <c r="C14" s="13"/>
      <c r="D14" s="13"/>
      <c r="E14" s="14"/>
      <c r="F14" s="13"/>
      <c r="G14" s="13"/>
      <c r="H14" s="13"/>
      <c r="I14" s="64"/>
      <c r="J14" s="15">
        <f>J11</f>
        <v>2600000</v>
      </c>
      <c r="K14" s="13"/>
    </row>
    <row r="15" spans="1:11" ht="18.7" customHeight="1">
      <c r="A15" s="17" t="s">
        <v>8</v>
      </c>
      <c r="B15" s="34" t="s">
        <v>10</v>
      </c>
      <c r="C15" s="10"/>
      <c r="D15" s="16" t="s">
        <v>9</v>
      </c>
      <c r="E15" s="10"/>
      <c r="F15" s="10"/>
      <c r="G15" s="10"/>
      <c r="H15" s="10"/>
      <c r="I15" s="20">
        <f>I16</f>
        <v>0</v>
      </c>
      <c r="J15" s="20">
        <f>J16+J20+J22+J24+J26</f>
        <v>19074100</v>
      </c>
      <c r="K15" s="10"/>
    </row>
    <row r="16" spans="1:11" ht="37.549999999999997" customHeight="1">
      <c r="A16" s="69" t="s">
        <v>62</v>
      </c>
      <c r="B16" s="49" t="s">
        <v>63</v>
      </c>
      <c r="C16" s="24" t="s">
        <v>64</v>
      </c>
      <c r="D16" s="8" t="s">
        <v>65</v>
      </c>
      <c r="E16" s="10"/>
      <c r="F16" s="10"/>
      <c r="G16" s="10"/>
      <c r="H16" s="10"/>
      <c r="I16" s="20">
        <f>I17</f>
        <v>0</v>
      </c>
      <c r="J16" s="20">
        <f>J17</f>
        <v>17074100</v>
      </c>
      <c r="K16" s="10"/>
    </row>
    <row r="17" spans="1:14" ht="78.150000000000006" customHeight="1">
      <c r="A17" s="10"/>
      <c r="B17" s="70" t="s">
        <v>66</v>
      </c>
      <c r="C17" s="71"/>
      <c r="D17" s="19" t="s">
        <v>67</v>
      </c>
      <c r="E17" s="72" t="s">
        <v>105</v>
      </c>
      <c r="F17" s="10"/>
      <c r="G17" s="10"/>
      <c r="H17" s="10"/>
      <c r="I17" s="68"/>
      <c r="J17" s="31">
        <f>21674100-2600000-2000000</f>
        <v>17074100</v>
      </c>
      <c r="K17" s="10"/>
      <c r="L17" s="45"/>
      <c r="M17" s="45"/>
      <c r="N17" s="45"/>
    </row>
    <row r="18" spans="1:14" ht="30.25" hidden="1" customHeight="1">
      <c r="A18" s="17" t="s">
        <v>39</v>
      </c>
      <c r="B18" s="36" t="s">
        <v>40</v>
      </c>
      <c r="C18" s="17" t="s">
        <v>41</v>
      </c>
      <c r="D18" s="8" t="s">
        <v>42</v>
      </c>
      <c r="E18" s="59"/>
      <c r="F18" s="55"/>
      <c r="G18" s="55"/>
      <c r="H18" s="55"/>
      <c r="I18" s="66"/>
      <c r="J18" s="41">
        <f>J19</f>
        <v>0</v>
      </c>
      <c r="K18" s="10"/>
      <c r="L18" s="45"/>
      <c r="M18" s="45"/>
      <c r="N18" s="45"/>
    </row>
    <row r="19" spans="1:14" ht="36" hidden="1" customHeight="1">
      <c r="A19" s="10"/>
      <c r="B19" s="35" t="s">
        <v>13</v>
      </c>
      <c r="C19" s="10"/>
      <c r="D19" s="19" t="s">
        <v>14</v>
      </c>
      <c r="E19" s="63" t="s">
        <v>45</v>
      </c>
      <c r="F19" s="10"/>
      <c r="G19" s="10"/>
      <c r="H19" s="10"/>
      <c r="I19" s="66"/>
      <c r="J19" s="62">
        <f>15000+1100-16100</f>
        <v>0</v>
      </c>
      <c r="K19" s="10"/>
      <c r="L19" s="45"/>
      <c r="M19" s="45"/>
      <c r="N19" s="45"/>
    </row>
    <row r="20" spans="1:14" ht="36" customHeight="1">
      <c r="A20" s="55">
        <v>212030</v>
      </c>
      <c r="B20" s="36" t="s">
        <v>73</v>
      </c>
      <c r="C20" s="55">
        <v>733</v>
      </c>
      <c r="D20" s="8" t="s">
        <v>74</v>
      </c>
      <c r="E20" s="75"/>
      <c r="F20" s="55"/>
      <c r="G20" s="55"/>
      <c r="H20" s="55"/>
      <c r="I20" s="76"/>
      <c r="J20" s="41">
        <f>J21</f>
        <v>500000</v>
      </c>
      <c r="K20" s="10"/>
      <c r="L20" s="45"/>
      <c r="M20" s="45"/>
      <c r="N20" s="45"/>
    </row>
    <row r="21" spans="1:14" ht="66.599999999999994" customHeight="1">
      <c r="A21" s="10"/>
      <c r="B21" s="35" t="s">
        <v>66</v>
      </c>
      <c r="C21" s="10"/>
      <c r="D21" s="19" t="s">
        <v>67</v>
      </c>
      <c r="E21" s="73" t="s">
        <v>99</v>
      </c>
      <c r="F21" s="10"/>
      <c r="G21" s="10"/>
      <c r="H21" s="10"/>
      <c r="I21" s="43"/>
      <c r="J21" s="31">
        <v>500000</v>
      </c>
      <c r="K21" s="10"/>
      <c r="L21" s="45"/>
      <c r="M21" s="45"/>
      <c r="N21" s="45"/>
    </row>
    <row r="22" spans="1:14" ht="36" customHeight="1">
      <c r="A22" s="48" t="s">
        <v>68</v>
      </c>
      <c r="B22" s="48" t="s">
        <v>69</v>
      </c>
      <c r="C22" s="48" t="s">
        <v>70</v>
      </c>
      <c r="D22" s="8" t="s">
        <v>71</v>
      </c>
      <c r="E22" s="74"/>
      <c r="F22" s="10"/>
      <c r="G22" s="10"/>
      <c r="H22" s="10"/>
      <c r="I22" s="43"/>
      <c r="J22" s="41">
        <f>J23</f>
        <v>500000</v>
      </c>
      <c r="K22" s="10"/>
      <c r="L22" s="45"/>
      <c r="M22" s="45"/>
      <c r="N22" s="45"/>
    </row>
    <row r="23" spans="1:14" ht="75.400000000000006" customHeight="1">
      <c r="A23" s="71"/>
      <c r="B23" s="70" t="s">
        <v>66</v>
      </c>
      <c r="C23" s="71"/>
      <c r="D23" s="19" t="s">
        <v>67</v>
      </c>
      <c r="E23" s="72" t="s">
        <v>72</v>
      </c>
      <c r="F23" s="10"/>
      <c r="G23" s="10"/>
      <c r="H23" s="10"/>
      <c r="I23" s="43"/>
      <c r="J23" s="31">
        <v>500000</v>
      </c>
      <c r="K23" s="10"/>
      <c r="L23" s="45"/>
      <c r="M23" s="45"/>
      <c r="N23" s="45"/>
    </row>
    <row r="24" spans="1:14" ht="49.75" customHeight="1">
      <c r="A24" s="48" t="s">
        <v>78</v>
      </c>
      <c r="B24" s="48" t="s">
        <v>75</v>
      </c>
      <c r="C24" s="48" t="s">
        <v>76</v>
      </c>
      <c r="D24" s="77" t="s">
        <v>77</v>
      </c>
      <c r="E24" s="72"/>
      <c r="F24" s="10"/>
      <c r="G24" s="10"/>
      <c r="H24" s="10"/>
      <c r="I24" s="43"/>
      <c r="J24" s="41">
        <f>J25</f>
        <v>500000</v>
      </c>
      <c r="K24" s="10"/>
      <c r="L24" s="45"/>
      <c r="M24" s="45"/>
      <c r="N24" s="45"/>
    </row>
    <row r="25" spans="1:14" ht="49.75" customHeight="1">
      <c r="A25" s="71"/>
      <c r="B25" s="70"/>
      <c r="C25" s="71"/>
      <c r="D25" s="19"/>
      <c r="E25" s="72"/>
      <c r="F25" s="10"/>
      <c r="G25" s="10"/>
      <c r="H25" s="10"/>
      <c r="I25" s="43"/>
      <c r="J25" s="31">
        <v>500000</v>
      </c>
      <c r="K25" s="10"/>
      <c r="L25" s="45"/>
      <c r="M25" s="45"/>
      <c r="N25" s="45"/>
    </row>
    <row r="26" spans="1:14" ht="42.8" customHeight="1">
      <c r="A26" s="48" t="s">
        <v>79</v>
      </c>
      <c r="B26" s="48" t="s">
        <v>80</v>
      </c>
      <c r="C26" s="48" t="s">
        <v>81</v>
      </c>
      <c r="D26" s="8" t="s">
        <v>82</v>
      </c>
      <c r="E26" s="78"/>
      <c r="F26" s="10"/>
      <c r="G26" s="10"/>
      <c r="H26" s="10"/>
      <c r="I26" s="43"/>
      <c r="J26" s="41">
        <f>J27</f>
        <v>500000</v>
      </c>
      <c r="K26" s="10"/>
      <c r="L26" s="45"/>
      <c r="M26" s="45"/>
      <c r="N26" s="45"/>
    </row>
    <row r="27" spans="1:14" ht="46.55" customHeight="1">
      <c r="A27" s="70"/>
      <c r="B27" s="70" t="s">
        <v>13</v>
      </c>
      <c r="C27" s="70"/>
      <c r="D27" s="19" t="s">
        <v>14</v>
      </c>
      <c r="E27" s="79" t="s">
        <v>100</v>
      </c>
      <c r="F27" s="10"/>
      <c r="G27" s="10"/>
      <c r="H27" s="10"/>
      <c r="I27" s="66"/>
      <c r="J27" s="31">
        <v>500000</v>
      </c>
      <c r="K27" s="10"/>
      <c r="L27" s="45"/>
      <c r="M27" s="45"/>
      <c r="N27" s="45"/>
    </row>
    <row r="28" spans="1:14" ht="12.75" customHeight="1">
      <c r="A28" s="80" t="s">
        <v>4</v>
      </c>
      <c r="B28" s="4" t="s">
        <v>5</v>
      </c>
      <c r="C28" s="4"/>
      <c r="D28" s="5" t="s">
        <v>6</v>
      </c>
      <c r="E28" s="6"/>
      <c r="F28" s="10"/>
      <c r="G28" s="10"/>
      <c r="H28" s="10"/>
      <c r="I28" s="20"/>
      <c r="J28" s="41">
        <f>J29</f>
        <v>6423000</v>
      </c>
      <c r="K28" s="10"/>
    </row>
    <row r="29" spans="1:14" ht="29.25" customHeight="1">
      <c r="A29" s="49" t="s">
        <v>34</v>
      </c>
      <c r="B29" s="42" t="s">
        <v>36</v>
      </c>
      <c r="C29" s="42" t="s">
        <v>15</v>
      </c>
      <c r="D29" s="12" t="s">
        <v>35</v>
      </c>
      <c r="E29" s="1"/>
      <c r="F29" s="11"/>
      <c r="G29" s="11"/>
      <c r="H29" s="11"/>
      <c r="I29" s="67"/>
      <c r="J29" s="20">
        <f>J30+J31</f>
        <v>6423000</v>
      </c>
      <c r="K29" s="11"/>
    </row>
    <row r="30" spans="1:14" ht="86.95" customHeight="1">
      <c r="A30" s="11"/>
      <c r="B30" s="35" t="s">
        <v>32</v>
      </c>
      <c r="C30" s="39"/>
      <c r="D30" s="19" t="s">
        <v>7</v>
      </c>
      <c r="E30" s="65" t="s">
        <v>58</v>
      </c>
      <c r="F30" s="11"/>
      <c r="G30" s="11"/>
      <c r="H30" s="11"/>
      <c r="I30" s="31"/>
      <c r="J30" s="31">
        <v>1500000</v>
      </c>
      <c r="K30" s="11"/>
    </row>
    <row r="31" spans="1:14" ht="50.3" customHeight="1">
      <c r="A31" s="11"/>
      <c r="B31" s="35" t="s">
        <v>32</v>
      </c>
      <c r="C31" s="39"/>
      <c r="D31" s="19" t="s">
        <v>7</v>
      </c>
      <c r="E31" s="65" t="s">
        <v>59</v>
      </c>
      <c r="F31" s="11"/>
      <c r="G31" s="11"/>
      <c r="H31" s="11"/>
      <c r="I31" s="31"/>
      <c r="J31" s="31">
        <v>4923000</v>
      </c>
      <c r="K31" s="11"/>
    </row>
    <row r="32" spans="1:14" ht="27.7" customHeight="1">
      <c r="A32" s="17" t="s">
        <v>16</v>
      </c>
      <c r="B32" s="36" t="s">
        <v>19</v>
      </c>
      <c r="C32" s="39"/>
      <c r="D32" s="7" t="s">
        <v>17</v>
      </c>
      <c r="E32" s="10"/>
      <c r="F32" s="11"/>
      <c r="G32" s="11"/>
      <c r="H32" s="11"/>
      <c r="I32" s="41"/>
      <c r="J32" s="41">
        <f>J33</f>
        <v>500000</v>
      </c>
      <c r="K32" s="11"/>
    </row>
    <row r="33" spans="1:11" ht="51.8" customHeight="1">
      <c r="A33" s="57" t="s">
        <v>43</v>
      </c>
      <c r="B33" s="36" t="s">
        <v>46</v>
      </c>
      <c r="C33" s="37">
        <v>1020</v>
      </c>
      <c r="D33" s="7" t="s">
        <v>44</v>
      </c>
      <c r="E33" s="10"/>
      <c r="F33" s="11"/>
      <c r="G33" s="11"/>
      <c r="H33" s="11"/>
      <c r="I33" s="41"/>
      <c r="J33" s="41">
        <f>J34</f>
        <v>500000</v>
      </c>
      <c r="K33" s="11"/>
    </row>
    <row r="34" spans="1:11" ht="46.55" customHeight="1">
      <c r="A34" s="17"/>
      <c r="B34" s="35" t="s">
        <v>32</v>
      </c>
      <c r="C34" s="39"/>
      <c r="D34" s="19" t="s">
        <v>7</v>
      </c>
      <c r="E34" s="44" t="s">
        <v>101</v>
      </c>
      <c r="F34" s="54"/>
      <c r="G34" s="54"/>
      <c r="H34" s="54"/>
      <c r="I34" s="31"/>
      <c r="J34" s="31">
        <v>500000</v>
      </c>
      <c r="K34" s="11"/>
    </row>
    <row r="35" spans="1:11" ht="26.5">
      <c r="A35" s="57" t="s">
        <v>18</v>
      </c>
      <c r="B35" s="37">
        <v>10</v>
      </c>
      <c r="C35" s="40"/>
      <c r="D35" s="7" t="s">
        <v>20</v>
      </c>
      <c r="E35" s="10"/>
      <c r="F35" s="11"/>
      <c r="G35" s="11"/>
      <c r="H35" s="11"/>
      <c r="I35" s="20"/>
      <c r="J35" s="20">
        <f>J36</f>
        <v>30000</v>
      </c>
      <c r="K35" s="11"/>
    </row>
    <row r="36" spans="1:11" ht="25.85">
      <c r="A36" s="69" t="s">
        <v>83</v>
      </c>
      <c r="B36" s="48" t="s">
        <v>75</v>
      </c>
      <c r="C36" s="48" t="s">
        <v>76</v>
      </c>
      <c r="D36" s="77" t="s">
        <v>77</v>
      </c>
      <c r="E36" s="55"/>
      <c r="F36" s="46"/>
      <c r="G36" s="46"/>
      <c r="H36" s="46"/>
      <c r="I36" s="20"/>
      <c r="J36" s="20">
        <f>J37</f>
        <v>30000</v>
      </c>
      <c r="K36" s="11"/>
    </row>
    <row r="37" spans="1:11" ht="23.95" customHeight="1">
      <c r="A37" s="57"/>
      <c r="B37" s="58"/>
      <c r="C37" s="32"/>
      <c r="D37" s="26"/>
      <c r="E37" s="10"/>
      <c r="F37" s="11"/>
      <c r="G37" s="11"/>
      <c r="H37" s="11"/>
      <c r="I37" s="20"/>
      <c r="J37" s="43">
        <v>30000</v>
      </c>
      <c r="K37" s="11"/>
    </row>
    <row r="38" spans="1:11" ht="25.85">
      <c r="A38" s="34" t="s">
        <v>21</v>
      </c>
      <c r="B38" s="52">
        <v>12</v>
      </c>
      <c r="C38" s="53"/>
      <c r="D38" s="5" t="s">
        <v>22</v>
      </c>
      <c r="E38" s="11"/>
      <c r="F38" s="11"/>
      <c r="G38" s="11"/>
      <c r="H38" s="11"/>
      <c r="I38" s="41"/>
      <c r="J38" s="41">
        <f>J39+J41+J43</f>
        <v>16255000</v>
      </c>
      <c r="K38" s="11"/>
    </row>
    <row r="39" spans="1:11" ht="38.75">
      <c r="A39" s="69" t="s">
        <v>84</v>
      </c>
      <c r="B39" s="50">
        <v>6011</v>
      </c>
      <c r="C39" s="51" t="s">
        <v>38</v>
      </c>
      <c r="D39" s="8" t="s">
        <v>85</v>
      </c>
      <c r="E39" s="81"/>
      <c r="F39" s="11"/>
      <c r="G39" s="11"/>
      <c r="H39" s="11"/>
      <c r="I39" s="20"/>
      <c r="J39" s="20">
        <f>J40</f>
        <v>700000</v>
      </c>
      <c r="K39" s="11"/>
    </row>
    <row r="40" spans="1:11" ht="47.25" customHeight="1">
      <c r="A40" s="57"/>
      <c r="B40" s="58" t="s">
        <v>87</v>
      </c>
      <c r="C40" s="82"/>
      <c r="D40" s="19" t="s">
        <v>86</v>
      </c>
      <c r="E40" s="81" t="s">
        <v>102</v>
      </c>
      <c r="F40" s="54"/>
      <c r="G40" s="54"/>
      <c r="H40" s="54"/>
      <c r="I40" s="31"/>
      <c r="J40" s="31">
        <v>700000</v>
      </c>
      <c r="K40" s="11"/>
    </row>
    <row r="41" spans="1:11" ht="64.55">
      <c r="A41" s="25" t="s">
        <v>23</v>
      </c>
      <c r="B41" s="60">
        <v>7461</v>
      </c>
      <c r="C41" s="25" t="s">
        <v>24</v>
      </c>
      <c r="D41" s="56" t="s">
        <v>25</v>
      </c>
      <c r="E41" s="54"/>
      <c r="F41" s="54"/>
      <c r="G41" s="54"/>
      <c r="H41" s="54"/>
      <c r="I41" s="41"/>
      <c r="J41" s="41">
        <f>J42</f>
        <v>4555000</v>
      </c>
      <c r="K41" s="54"/>
    </row>
    <row r="42" spans="1:11" ht="67.45" customHeight="1">
      <c r="A42" s="54"/>
      <c r="B42" s="33">
        <v>3132</v>
      </c>
      <c r="C42" s="33"/>
      <c r="D42" s="26" t="s">
        <v>7</v>
      </c>
      <c r="E42" s="6" t="s">
        <v>103</v>
      </c>
      <c r="F42" s="54"/>
      <c r="G42" s="54"/>
      <c r="H42" s="54"/>
      <c r="I42" s="61"/>
      <c r="J42" s="61">
        <f>1955000+2600000</f>
        <v>4555000</v>
      </c>
      <c r="K42" s="54"/>
    </row>
    <row r="43" spans="1:11" ht="38.25" customHeight="1">
      <c r="A43" s="87">
        <v>1218110</v>
      </c>
      <c r="B43" s="83">
        <v>8110</v>
      </c>
      <c r="C43" s="84" t="s">
        <v>81</v>
      </c>
      <c r="D43" s="56" t="s">
        <v>88</v>
      </c>
      <c r="E43" s="59"/>
      <c r="F43" s="54"/>
      <c r="G43" s="54"/>
      <c r="H43" s="54"/>
      <c r="I43" s="61"/>
      <c r="J43" s="88">
        <f>J44</f>
        <v>11000000</v>
      </c>
      <c r="K43" s="54"/>
    </row>
    <row r="44" spans="1:11" ht="30.75" customHeight="1">
      <c r="A44" s="95"/>
      <c r="B44" s="101">
        <v>3110</v>
      </c>
      <c r="C44" s="98"/>
      <c r="D44" s="104" t="s">
        <v>14</v>
      </c>
      <c r="E44" s="107" t="s">
        <v>104</v>
      </c>
      <c r="F44" s="114"/>
      <c r="G44" s="114"/>
      <c r="H44" s="114"/>
      <c r="I44" s="119"/>
      <c r="J44" s="122">
        <v>11000000</v>
      </c>
      <c r="K44" s="114"/>
    </row>
    <row r="45" spans="1:11" ht="3.25" hidden="1" customHeight="1">
      <c r="A45" s="96"/>
      <c r="B45" s="102"/>
      <c r="C45" s="99"/>
      <c r="D45" s="105"/>
      <c r="E45" s="108"/>
      <c r="F45" s="115"/>
      <c r="G45" s="115"/>
      <c r="H45" s="115"/>
      <c r="I45" s="120"/>
      <c r="J45" s="123"/>
      <c r="K45" s="115"/>
    </row>
    <row r="46" spans="1:11" ht="12.75" hidden="1" customHeight="1">
      <c r="A46" s="96"/>
      <c r="B46" s="102"/>
      <c r="C46" s="99"/>
      <c r="D46" s="105"/>
      <c r="E46" s="108"/>
      <c r="F46" s="115"/>
      <c r="G46" s="115"/>
      <c r="H46" s="115"/>
      <c r="I46" s="120"/>
      <c r="J46" s="123"/>
      <c r="K46" s="115"/>
    </row>
    <row r="47" spans="1:11" ht="5.3" customHeight="1">
      <c r="A47" s="97"/>
      <c r="B47" s="103"/>
      <c r="C47" s="100"/>
      <c r="D47" s="106"/>
      <c r="E47" s="109"/>
      <c r="F47" s="116"/>
      <c r="G47" s="116"/>
      <c r="H47" s="116"/>
      <c r="I47" s="121"/>
      <c r="J47" s="124"/>
      <c r="K47" s="116"/>
    </row>
    <row r="48" spans="1:11" ht="18.7" customHeight="1">
      <c r="A48" s="24" t="s">
        <v>28</v>
      </c>
      <c r="B48" s="21">
        <v>31</v>
      </c>
      <c r="C48" s="38"/>
      <c r="D48" s="21" t="s">
        <v>29</v>
      </c>
      <c r="E48" s="85"/>
      <c r="F48" s="86"/>
      <c r="G48" s="86"/>
      <c r="H48" s="86"/>
      <c r="I48" s="89"/>
      <c r="J48" s="93">
        <f>J49</f>
        <v>4950</v>
      </c>
      <c r="K48" s="11"/>
    </row>
    <row r="49" spans="1:11" ht="30.75" customHeight="1">
      <c r="A49" s="24" t="s">
        <v>90</v>
      </c>
      <c r="B49" s="48" t="s">
        <v>91</v>
      </c>
      <c r="C49" s="51" t="s">
        <v>92</v>
      </c>
      <c r="D49" s="12" t="s">
        <v>93</v>
      </c>
      <c r="E49" s="91"/>
      <c r="F49" s="86"/>
      <c r="G49" s="86"/>
      <c r="H49" s="86"/>
      <c r="I49" s="89"/>
      <c r="J49" s="93">
        <f>J50</f>
        <v>4950</v>
      </c>
      <c r="K49" s="11"/>
    </row>
    <row r="50" spans="1:11" ht="44.5" customHeight="1">
      <c r="A50" s="24"/>
      <c r="B50" s="92">
        <v>2281</v>
      </c>
      <c r="C50" s="42"/>
      <c r="D50" s="23" t="s">
        <v>94</v>
      </c>
      <c r="E50" s="44" t="s">
        <v>95</v>
      </c>
      <c r="F50" s="86"/>
      <c r="G50" s="86"/>
      <c r="H50" s="86"/>
      <c r="I50" s="89"/>
      <c r="J50" s="90">
        <v>4950</v>
      </c>
      <c r="K50" s="11"/>
    </row>
    <row r="51" spans="1:11" ht="25.85">
      <c r="A51" s="25" t="s">
        <v>30</v>
      </c>
      <c r="B51" s="21">
        <v>37</v>
      </c>
      <c r="C51" s="22"/>
      <c r="D51" s="8" t="s">
        <v>31</v>
      </c>
      <c r="E51" s="27"/>
      <c r="F51" s="11"/>
      <c r="G51" s="11"/>
      <c r="H51" s="11"/>
      <c r="I51" s="20"/>
      <c r="J51" s="20">
        <f>J52+J54</f>
        <v>100000</v>
      </c>
      <c r="K51" s="11"/>
    </row>
    <row r="52" spans="1:11" ht="51.65">
      <c r="A52" s="25" t="s">
        <v>53</v>
      </c>
      <c r="B52" s="49" t="s">
        <v>11</v>
      </c>
      <c r="C52" s="49" t="s">
        <v>12</v>
      </c>
      <c r="D52" s="18" t="s">
        <v>37</v>
      </c>
      <c r="E52" s="27"/>
      <c r="F52" s="11"/>
      <c r="G52" s="11"/>
      <c r="H52" s="11"/>
      <c r="I52" s="20"/>
      <c r="J52" s="20">
        <f>J53</f>
        <v>50000</v>
      </c>
      <c r="K52" s="11"/>
    </row>
    <row r="53" spans="1:11" ht="27.2">
      <c r="A53" s="24"/>
      <c r="B53" s="35" t="s">
        <v>13</v>
      </c>
      <c r="C53" s="10"/>
      <c r="D53" s="19" t="s">
        <v>14</v>
      </c>
      <c r="E53" s="27" t="s">
        <v>54</v>
      </c>
      <c r="F53" s="11"/>
      <c r="G53" s="11"/>
      <c r="H53" s="11"/>
      <c r="I53" s="43"/>
      <c r="J53" s="31">
        <v>50000</v>
      </c>
      <c r="K53" s="11"/>
    </row>
    <row r="54" spans="1:11" ht="25.85">
      <c r="A54" s="24" t="s">
        <v>89</v>
      </c>
      <c r="B54" s="48" t="s">
        <v>75</v>
      </c>
      <c r="C54" s="48" t="s">
        <v>76</v>
      </c>
      <c r="D54" s="77" t="s">
        <v>77</v>
      </c>
      <c r="E54" s="27"/>
      <c r="F54" s="11"/>
      <c r="G54" s="11"/>
      <c r="H54" s="11"/>
      <c r="I54" s="43"/>
      <c r="J54" s="41">
        <f>J55</f>
        <v>50000</v>
      </c>
      <c r="K54" s="11"/>
    </row>
    <row r="55" spans="1:11">
      <c r="A55" s="24"/>
      <c r="B55" s="35"/>
      <c r="C55" s="10"/>
      <c r="D55" s="19"/>
      <c r="E55" s="27"/>
      <c r="F55" s="11"/>
      <c r="G55" s="11"/>
      <c r="H55" s="11"/>
      <c r="I55" s="43"/>
      <c r="J55" s="31">
        <v>50000</v>
      </c>
      <c r="K55" s="11"/>
    </row>
    <row r="56" spans="1:11" ht="15.65">
      <c r="A56" s="11"/>
      <c r="B56" s="11"/>
      <c r="C56" s="11"/>
      <c r="D56" s="11"/>
      <c r="E56" s="28" t="s">
        <v>26</v>
      </c>
      <c r="F56" s="11"/>
      <c r="G56" s="11"/>
      <c r="H56" s="11"/>
      <c r="I56" s="20"/>
      <c r="J56" s="20">
        <f>J15+J28+J32+J35+J38+J48+J51</f>
        <v>42387050</v>
      </c>
      <c r="K56" s="11"/>
    </row>
    <row r="57" spans="1:11" ht="14.3">
      <c r="A57" s="11"/>
      <c r="B57" s="11"/>
      <c r="C57" s="11"/>
      <c r="D57" s="11"/>
      <c r="E57" s="29" t="s">
        <v>27</v>
      </c>
      <c r="F57" s="11"/>
      <c r="G57" s="11"/>
      <c r="H57" s="11"/>
      <c r="I57" s="20"/>
      <c r="J57" s="20">
        <f>J14+J56</f>
        <v>44987050</v>
      </c>
      <c r="K57" s="11"/>
    </row>
    <row r="59" spans="1:11" ht="15.65">
      <c r="D59" s="117" t="s">
        <v>33</v>
      </c>
      <c r="E59" s="118"/>
      <c r="F59" s="118"/>
      <c r="G59" s="118"/>
      <c r="H59" s="118"/>
    </row>
  </sheetData>
  <mergeCells count="21">
    <mergeCell ref="D59:H59"/>
    <mergeCell ref="F2:K2"/>
    <mergeCell ref="I44:I47"/>
    <mergeCell ref="J44:J47"/>
    <mergeCell ref="F44:F47"/>
    <mergeCell ref="F3:K3"/>
    <mergeCell ref="F4:K4"/>
    <mergeCell ref="H1:J1"/>
    <mergeCell ref="A44:A47"/>
    <mergeCell ref="C44:C47"/>
    <mergeCell ref="B44:B47"/>
    <mergeCell ref="D44:D47"/>
    <mergeCell ref="E44:E47"/>
    <mergeCell ref="A9:B9"/>
    <mergeCell ref="A5:K5"/>
    <mergeCell ref="A6:K6"/>
    <mergeCell ref="A7:K7"/>
    <mergeCell ref="A8:B8"/>
    <mergeCell ref="G44:G47"/>
    <mergeCell ref="H44:H47"/>
    <mergeCell ref="K44:K47"/>
  </mergeCells>
  <pageMargins left="0.43307086614173229" right="0.39370078740157483" top="0.31496062992125984" bottom="0.15748031496062992" header="0.31496062992125984" footer="0.19685039370078741"/>
  <pageSetup paperSize="9" scale="85" fitToHeight="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Margarita</cp:lastModifiedBy>
  <cp:lastPrinted>2023-12-06T13:24:00Z</cp:lastPrinted>
  <dcterms:created xsi:type="dcterms:W3CDTF">2019-12-16T13:20:45Z</dcterms:created>
  <dcterms:modified xsi:type="dcterms:W3CDTF">2023-12-11T06:48:21Z</dcterms:modified>
</cp:coreProperties>
</file>