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розвитку'!$A$2:$W$249</definedName>
  </definedNames>
  <calcPr calcId="125725"/>
</workbook>
</file>

<file path=xl/calcChain.xml><?xml version="1.0" encoding="utf-8"?>
<calcChain xmlns="http://schemas.openxmlformats.org/spreadsheetml/2006/main">
  <c r="W15" i="30"/>
  <c r="W16"/>
  <c r="F153"/>
  <c r="G153"/>
  <c r="H153"/>
  <c r="I153"/>
  <c r="J153"/>
  <c r="K153"/>
  <c r="L153"/>
  <c r="M153"/>
  <c r="N153"/>
  <c r="O153"/>
  <c r="P153"/>
  <c r="Q153"/>
  <c r="R153"/>
  <c r="S153"/>
  <c r="T153"/>
  <c r="V153"/>
  <c r="V72"/>
  <c r="F81"/>
  <c r="G81"/>
  <c r="H81"/>
  <c r="I81"/>
  <c r="J81"/>
  <c r="K81"/>
  <c r="L81"/>
  <c r="M81"/>
  <c r="N81"/>
  <c r="O81"/>
  <c r="P81"/>
  <c r="Q81"/>
  <c r="R81"/>
  <c r="S81"/>
  <c r="T81"/>
  <c r="U81"/>
  <c r="V81"/>
  <c r="F73"/>
  <c r="G73"/>
  <c r="H73"/>
  <c r="I73"/>
  <c r="J73"/>
  <c r="K73"/>
  <c r="L73"/>
  <c r="M73"/>
  <c r="N73"/>
  <c r="O73"/>
  <c r="P73"/>
  <c r="Q73"/>
  <c r="R73"/>
  <c r="S73"/>
  <c r="T73"/>
  <c r="U73"/>
  <c r="V73"/>
  <c r="T225"/>
  <c r="T227"/>
  <c r="F227" s="1"/>
  <c r="E39" l="1"/>
  <c r="W82" l="1"/>
  <c r="W83"/>
  <c r="W84"/>
  <c r="W85"/>
  <c r="W86"/>
  <c r="W87"/>
  <c r="W88"/>
  <c r="W89"/>
  <c r="W90"/>
  <c r="W91"/>
  <c r="W92"/>
  <c r="W93"/>
  <c r="W94"/>
  <c r="W95"/>
  <c r="W96"/>
  <c r="V82"/>
  <c r="V83"/>
  <c r="V84"/>
  <c r="V85"/>
  <c r="V86"/>
  <c r="T88"/>
  <c r="T89"/>
  <c r="T90"/>
  <c r="T82"/>
  <c r="T83"/>
  <c r="T84"/>
  <c r="T85"/>
  <c r="T86"/>
  <c r="V78"/>
  <c r="V79"/>
  <c r="V80"/>
  <c r="T78"/>
  <c r="T79"/>
  <c r="F79" s="1"/>
  <c r="T80"/>
  <c r="E72"/>
  <c r="F57"/>
  <c r="G57"/>
  <c r="H57"/>
  <c r="I57"/>
  <c r="J57"/>
  <c r="K57"/>
  <c r="L57"/>
  <c r="M57"/>
  <c r="N57"/>
  <c r="O57"/>
  <c r="P57"/>
  <c r="Q57"/>
  <c r="R57"/>
  <c r="S57"/>
  <c r="T57"/>
  <c r="U57"/>
  <c r="V57"/>
  <c r="E57"/>
  <c r="F82"/>
  <c r="F83"/>
  <c r="F84"/>
  <c r="F85"/>
  <c r="F86"/>
  <c r="E73"/>
  <c r="E81"/>
  <c r="E85"/>
  <c r="F80"/>
  <c r="F78"/>
  <c r="W80"/>
  <c r="W79"/>
  <c r="W78"/>
  <c r="W74" l="1"/>
  <c r="W75"/>
  <c r="W76"/>
  <c r="W77"/>
  <c r="E182"/>
  <c r="F143" l="1"/>
  <c r="V143" s="1"/>
  <c r="T143"/>
  <c r="W143"/>
  <c r="G142"/>
  <c r="H142"/>
  <c r="I142"/>
  <c r="J142"/>
  <c r="K142"/>
  <c r="L142"/>
  <c r="M142"/>
  <c r="N142"/>
  <c r="O142"/>
  <c r="P142"/>
  <c r="Q142"/>
  <c r="R142"/>
  <c r="S142"/>
  <c r="U142"/>
  <c r="E142"/>
  <c r="T107"/>
  <c r="F107" s="1"/>
  <c r="V107" s="1"/>
  <c r="W107"/>
  <c r="G105"/>
  <c r="H105"/>
  <c r="I105"/>
  <c r="J105"/>
  <c r="K105"/>
  <c r="L105"/>
  <c r="M105"/>
  <c r="N105"/>
  <c r="O105"/>
  <c r="P105"/>
  <c r="Q105"/>
  <c r="R105"/>
  <c r="S105"/>
  <c r="U105"/>
  <c r="E105"/>
  <c r="U137" l="1"/>
  <c r="W146"/>
  <c r="W147"/>
  <c r="W148"/>
  <c r="W149"/>
  <c r="W150"/>
  <c r="W152"/>
  <c r="V237"/>
  <c r="V236" s="1"/>
  <c r="E236"/>
  <c r="T221" l="1"/>
  <c r="F221" s="1"/>
  <c r="V221" s="1"/>
  <c r="T220"/>
  <c r="G219"/>
  <c r="H219"/>
  <c r="I219"/>
  <c r="J219"/>
  <c r="K219"/>
  <c r="L219"/>
  <c r="M219"/>
  <c r="N219"/>
  <c r="O219"/>
  <c r="P219"/>
  <c r="Q219"/>
  <c r="R219"/>
  <c r="S219"/>
  <c r="U219"/>
  <c r="W219" s="1"/>
  <c r="E219"/>
  <c r="G166"/>
  <c r="H166"/>
  <c r="I166"/>
  <c r="J166"/>
  <c r="K166"/>
  <c r="L166"/>
  <c r="M166"/>
  <c r="N166"/>
  <c r="O166"/>
  <c r="P166"/>
  <c r="Q166"/>
  <c r="R166"/>
  <c r="S166"/>
  <c r="U166"/>
  <c r="E166"/>
  <c r="W198"/>
  <c r="W197"/>
  <c r="W196"/>
  <c r="W195"/>
  <c r="T187"/>
  <c r="F187" s="1"/>
  <c r="V187" s="1"/>
  <c r="T188"/>
  <c r="G179"/>
  <c r="H179"/>
  <c r="I179"/>
  <c r="J179"/>
  <c r="K179"/>
  <c r="L179"/>
  <c r="M179"/>
  <c r="N179"/>
  <c r="O179"/>
  <c r="P179"/>
  <c r="Q179"/>
  <c r="R179"/>
  <c r="S179"/>
  <c r="U179"/>
  <c r="E179"/>
  <c r="W188"/>
  <c r="W187"/>
  <c r="T168"/>
  <c r="F168" s="1"/>
  <c r="W168"/>
  <c r="G169"/>
  <c r="H169"/>
  <c r="I169"/>
  <c r="J169"/>
  <c r="K169"/>
  <c r="L169"/>
  <c r="M169"/>
  <c r="N169"/>
  <c r="O169"/>
  <c r="P169"/>
  <c r="Q169"/>
  <c r="R169"/>
  <c r="S169"/>
  <c r="U169"/>
  <c r="E169"/>
  <c r="G114"/>
  <c r="H114"/>
  <c r="I114"/>
  <c r="J114"/>
  <c r="K114"/>
  <c r="L114"/>
  <c r="M114"/>
  <c r="N114"/>
  <c r="O114"/>
  <c r="P114"/>
  <c r="Q114"/>
  <c r="R114"/>
  <c r="R113" s="1"/>
  <c r="S114"/>
  <c r="S113" s="1"/>
  <c r="U114"/>
  <c r="E114"/>
  <c r="T219" l="1"/>
  <c r="F188"/>
  <c r="V188" s="1"/>
  <c r="V168"/>
  <c r="T101"/>
  <c r="V101"/>
  <c r="G99"/>
  <c r="H99"/>
  <c r="I99"/>
  <c r="J99"/>
  <c r="K99"/>
  <c r="L99"/>
  <c r="M99"/>
  <c r="N99"/>
  <c r="O99"/>
  <c r="P99"/>
  <c r="Q99"/>
  <c r="R99"/>
  <c r="S99"/>
  <c r="U99"/>
  <c r="E99"/>
  <c r="W101"/>
  <c r="G92"/>
  <c r="H92"/>
  <c r="I92"/>
  <c r="J92"/>
  <c r="K92"/>
  <c r="L92"/>
  <c r="M92"/>
  <c r="N92"/>
  <c r="O92"/>
  <c r="P92"/>
  <c r="Q92"/>
  <c r="R92"/>
  <c r="S92"/>
  <c r="U92"/>
  <c r="E92"/>
  <c r="F88" l="1"/>
  <c r="V88" s="1"/>
  <c r="F89"/>
  <c r="V89" s="1"/>
  <c r="G67" l="1"/>
  <c r="H67"/>
  <c r="I67"/>
  <c r="J67"/>
  <c r="K67"/>
  <c r="L67"/>
  <c r="M67"/>
  <c r="N67"/>
  <c r="O67"/>
  <c r="P67"/>
  <c r="Q67"/>
  <c r="R67"/>
  <c r="S67"/>
  <c r="U67"/>
  <c r="E67"/>
  <c r="G17"/>
  <c r="H17"/>
  <c r="I17"/>
  <c r="J17"/>
  <c r="K17"/>
  <c r="L17"/>
  <c r="M17"/>
  <c r="N17"/>
  <c r="O17"/>
  <c r="P17"/>
  <c r="Q17"/>
  <c r="R17"/>
  <c r="S17"/>
  <c r="U17"/>
  <c r="W17" s="1"/>
  <c r="E17"/>
  <c r="W19"/>
  <c r="F19"/>
  <c r="V19" s="1"/>
  <c r="G11"/>
  <c r="H11"/>
  <c r="I11"/>
  <c r="J11"/>
  <c r="K11"/>
  <c r="L11"/>
  <c r="M11"/>
  <c r="N11"/>
  <c r="O11"/>
  <c r="P11"/>
  <c r="Q11"/>
  <c r="R11"/>
  <c r="S11"/>
  <c r="U11"/>
  <c r="E11"/>
  <c r="W227"/>
  <c r="G226"/>
  <c r="H226"/>
  <c r="I226"/>
  <c r="J226"/>
  <c r="K226"/>
  <c r="L226"/>
  <c r="M226"/>
  <c r="N226"/>
  <c r="O226"/>
  <c r="P226"/>
  <c r="Q226"/>
  <c r="R226"/>
  <c r="S226"/>
  <c r="U226"/>
  <c r="E226"/>
  <c r="F220"/>
  <c r="F219" s="1"/>
  <c r="G175"/>
  <c r="H175"/>
  <c r="I175"/>
  <c r="J175"/>
  <c r="K175"/>
  <c r="L175"/>
  <c r="M175"/>
  <c r="N175"/>
  <c r="O175"/>
  <c r="P175"/>
  <c r="Q175"/>
  <c r="R175"/>
  <c r="S175"/>
  <c r="U175"/>
  <c r="E175"/>
  <c r="T195"/>
  <c r="F195" s="1"/>
  <c r="V195" s="1"/>
  <c r="T196"/>
  <c r="F196" s="1"/>
  <c r="V196" s="1"/>
  <c r="T197"/>
  <c r="F197" s="1"/>
  <c r="V197" s="1"/>
  <c r="T198"/>
  <c r="F198" s="1"/>
  <c r="V198" s="1"/>
  <c r="T199"/>
  <c r="F199" s="1"/>
  <c r="V199" s="1"/>
  <c r="G191"/>
  <c r="H191"/>
  <c r="I191"/>
  <c r="J191"/>
  <c r="K191"/>
  <c r="L191"/>
  <c r="M191"/>
  <c r="N191"/>
  <c r="O191"/>
  <c r="P191"/>
  <c r="Q191"/>
  <c r="R191"/>
  <c r="S191"/>
  <c r="U191"/>
  <c r="E191"/>
  <c r="T149"/>
  <c r="F149" s="1"/>
  <c r="V149" s="1"/>
  <c r="T150"/>
  <c r="G133"/>
  <c r="H133"/>
  <c r="I133"/>
  <c r="J133"/>
  <c r="K133"/>
  <c r="L133"/>
  <c r="M133"/>
  <c r="N133"/>
  <c r="O133"/>
  <c r="P133"/>
  <c r="Q133"/>
  <c r="R133"/>
  <c r="S133"/>
  <c r="U133"/>
  <c r="E133"/>
  <c r="W118"/>
  <c r="W121"/>
  <c r="W123"/>
  <c r="W125"/>
  <c r="W126"/>
  <c r="W128"/>
  <c r="W130"/>
  <c r="T116"/>
  <c r="F116" s="1"/>
  <c r="V116" s="1"/>
  <c r="T115"/>
  <c r="F115" l="1"/>
  <c r="T114"/>
  <c r="T226"/>
  <c r="W226"/>
  <c r="F226"/>
  <c r="V227"/>
  <c r="V226" s="1"/>
  <c r="V220"/>
  <c r="V219" s="1"/>
  <c r="F150"/>
  <c r="V115" l="1"/>
  <c r="V114" s="1"/>
  <c r="F114"/>
  <c r="V150"/>
  <c r="T232" l="1"/>
  <c r="T231" s="1"/>
  <c r="W232"/>
  <c r="G231"/>
  <c r="H231"/>
  <c r="I231"/>
  <c r="J231"/>
  <c r="K231"/>
  <c r="L231"/>
  <c r="M231"/>
  <c r="N231"/>
  <c r="O231"/>
  <c r="P231"/>
  <c r="Q231"/>
  <c r="R231"/>
  <c r="S231"/>
  <c r="U231"/>
  <c r="E231"/>
  <c r="G97"/>
  <c r="H97"/>
  <c r="I97"/>
  <c r="J97"/>
  <c r="K97"/>
  <c r="L97"/>
  <c r="M97"/>
  <c r="N97"/>
  <c r="O97"/>
  <c r="P97"/>
  <c r="Q97"/>
  <c r="R97"/>
  <c r="S97"/>
  <c r="U97"/>
  <c r="E97"/>
  <c r="G108"/>
  <c r="H108"/>
  <c r="I108"/>
  <c r="J108"/>
  <c r="K108"/>
  <c r="L108"/>
  <c r="M108"/>
  <c r="N108"/>
  <c r="O108"/>
  <c r="P108"/>
  <c r="Q108"/>
  <c r="R108"/>
  <c r="S108"/>
  <c r="U108"/>
  <c r="E108"/>
  <c r="T193"/>
  <c r="F193" s="1"/>
  <c r="V193" s="1"/>
  <c r="T194"/>
  <c r="F194" s="1"/>
  <c r="V194" s="1"/>
  <c r="W193"/>
  <c r="W194"/>
  <c r="G189"/>
  <c r="H189"/>
  <c r="I189"/>
  <c r="J189"/>
  <c r="K189"/>
  <c r="L189"/>
  <c r="M189"/>
  <c r="N189"/>
  <c r="O189"/>
  <c r="P189"/>
  <c r="Q189"/>
  <c r="R189"/>
  <c r="S189"/>
  <c r="E189"/>
  <c r="G172"/>
  <c r="H172"/>
  <c r="I172"/>
  <c r="J172"/>
  <c r="K172"/>
  <c r="L172"/>
  <c r="M172"/>
  <c r="N172"/>
  <c r="O172"/>
  <c r="P172"/>
  <c r="Q172"/>
  <c r="R172"/>
  <c r="S172"/>
  <c r="U172"/>
  <c r="E172"/>
  <c r="W170"/>
  <c r="W171"/>
  <c r="W173"/>
  <c r="W172" s="1"/>
  <c r="T167"/>
  <c r="W155"/>
  <c r="W157"/>
  <c r="W158"/>
  <c r="W160"/>
  <c r="W161"/>
  <c r="W163"/>
  <c r="W165"/>
  <c r="W167"/>
  <c r="T152"/>
  <c r="T151" s="1"/>
  <c r="G151"/>
  <c r="H151"/>
  <c r="I151"/>
  <c r="J151"/>
  <c r="K151"/>
  <c r="L151"/>
  <c r="M151"/>
  <c r="N151"/>
  <c r="O151"/>
  <c r="P151"/>
  <c r="Q151"/>
  <c r="R151"/>
  <c r="S151"/>
  <c r="U151"/>
  <c r="E151"/>
  <c r="T145"/>
  <c r="F145" s="1"/>
  <c r="V145" s="1"/>
  <c r="T146"/>
  <c r="F146" s="1"/>
  <c r="V146" s="1"/>
  <c r="T147"/>
  <c r="F147" s="1"/>
  <c r="V147" s="1"/>
  <c r="T148"/>
  <c r="F148" s="1"/>
  <c r="V148" s="1"/>
  <c r="W145"/>
  <c r="W151" l="1"/>
  <c r="F167"/>
  <c r="T166"/>
  <c r="W169"/>
  <c r="W231"/>
  <c r="F232"/>
  <c r="F152"/>
  <c r="W166"/>
  <c r="V167" l="1"/>
  <c r="V166" s="1"/>
  <c r="F166"/>
  <c r="V232"/>
  <c r="V231" s="1"/>
  <c r="F231"/>
  <c r="F151"/>
  <c r="V152"/>
  <c r="V151" s="1"/>
  <c r="W136" l="1"/>
  <c r="T136"/>
  <c r="F136" s="1"/>
  <c r="F135" s="1"/>
  <c r="G135"/>
  <c r="H135"/>
  <c r="I135"/>
  <c r="J135"/>
  <c r="K135"/>
  <c r="L135"/>
  <c r="M135"/>
  <c r="N135"/>
  <c r="O135"/>
  <c r="P135"/>
  <c r="Q135"/>
  <c r="R135"/>
  <c r="S135"/>
  <c r="T135"/>
  <c r="U135"/>
  <c r="E135"/>
  <c r="G129"/>
  <c r="H129"/>
  <c r="I129"/>
  <c r="I127" s="1"/>
  <c r="J129"/>
  <c r="J127" s="1"/>
  <c r="K129"/>
  <c r="K127" s="1"/>
  <c r="L129"/>
  <c r="L127" s="1"/>
  <c r="M129"/>
  <c r="M127" s="1"/>
  <c r="N129"/>
  <c r="N127" s="1"/>
  <c r="O129"/>
  <c r="O127" s="1"/>
  <c r="P129"/>
  <c r="P127" s="1"/>
  <c r="Q129"/>
  <c r="Q127" s="1"/>
  <c r="R129"/>
  <c r="R127" s="1"/>
  <c r="S129"/>
  <c r="S127" s="1"/>
  <c r="U129"/>
  <c r="E129"/>
  <c r="W135" l="1"/>
  <c r="W129"/>
  <c r="V136"/>
  <c r="V135" s="1"/>
  <c r="W111"/>
  <c r="W109"/>
  <c r="W108" s="1"/>
  <c r="W110"/>
  <c r="W112"/>
  <c r="W100"/>
  <c r="W103"/>
  <c r="W104"/>
  <c r="W106"/>
  <c r="F90"/>
  <c r="V90" s="1"/>
  <c r="W81"/>
  <c r="T64"/>
  <c r="F64" s="1"/>
  <c r="V64" s="1"/>
  <c r="W64"/>
  <c r="T52" l="1"/>
  <c r="W71"/>
  <c r="T100"/>
  <c r="T99" s="1"/>
  <c r="T54"/>
  <c r="F100" l="1"/>
  <c r="F99" s="1"/>
  <c r="F52"/>
  <c r="V52" s="1"/>
  <c r="W51"/>
  <c r="W52"/>
  <c r="G50"/>
  <c r="H50"/>
  <c r="I50"/>
  <c r="J50"/>
  <c r="K50"/>
  <c r="L50"/>
  <c r="M50"/>
  <c r="N50"/>
  <c r="O50"/>
  <c r="P50"/>
  <c r="Q50"/>
  <c r="R50"/>
  <c r="S50"/>
  <c r="U50"/>
  <c r="E50"/>
  <c r="E53"/>
  <c r="W99" l="1"/>
  <c r="W50"/>
  <c r="V100"/>
  <c r="V99" s="1"/>
  <c r="U34" l="1"/>
  <c r="F225" l="1"/>
  <c r="T223"/>
  <c r="F223" s="1"/>
  <c r="W223"/>
  <c r="W225"/>
  <c r="W221" s="1"/>
  <c r="G224"/>
  <c r="H224"/>
  <c r="I224"/>
  <c r="J224"/>
  <c r="K224"/>
  <c r="L224"/>
  <c r="M224"/>
  <c r="N224"/>
  <c r="O224"/>
  <c r="P224"/>
  <c r="Q224"/>
  <c r="R224"/>
  <c r="S224"/>
  <c r="U224"/>
  <c r="G222"/>
  <c r="G218" s="1"/>
  <c r="H222"/>
  <c r="I222"/>
  <c r="J222"/>
  <c r="K222"/>
  <c r="L222"/>
  <c r="M222"/>
  <c r="M218" s="1"/>
  <c r="N222"/>
  <c r="O222"/>
  <c r="O218" s="1"/>
  <c r="P222"/>
  <c r="Q222"/>
  <c r="Q218" s="1"/>
  <c r="R222"/>
  <c r="S222"/>
  <c r="S218" s="1"/>
  <c r="U222"/>
  <c r="E224"/>
  <c r="E222"/>
  <c r="E200"/>
  <c r="K218" l="1"/>
  <c r="I218"/>
  <c r="E218"/>
  <c r="U218"/>
  <c r="W218" s="1"/>
  <c r="R218"/>
  <c r="P218"/>
  <c r="N218"/>
  <c r="L218"/>
  <c r="J218"/>
  <c r="H218"/>
  <c r="T224"/>
  <c r="T222"/>
  <c r="V223"/>
  <c r="V222" s="1"/>
  <c r="F222"/>
  <c r="V225"/>
  <c r="V224" s="1"/>
  <c r="F224"/>
  <c r="W224"/>
  <c r="W220" s="1"/>
  <c r="W222"/>
  <c r="T218" l="1"/>
  <c r="F218"/>
  <c r="V218"/>
  <c r="T35"/>
  <c r="F35" s="1"/>
  <c r="W35"/>
  <c r="G34"/>
  <c r="H34"/>
  <c r="I34"/>
  <c r="J34"/>
  <c r="K34"/>
  <c r="L34"/>
  <c r="M34"/>
  <c r="N34"/>
  <c r="O34"/>
  <c r="P34"/>
  <c r="Q34"/>
  <c r="R34"/>
  <c r="S34"/>
  <c r="E34"/>
  <c r="V35" l="1"/>
  <c r="T21"/>
  <c r="F21" s="1"/>
  <c r="W21"/>
  <c r="G20"/>
  <c r="H20"/>
  <c r="I20"/>
  <c r="J20"/>
  <c r="K20"/>
  <c r="L20"/>
  <c r="M20"/>
  <c r="N20"/>
  <c r="O20"/>
  <c r="P20"/>
  <c r="Q20"/>
  <c r="R20"/>
  <c r="S20"/>
  <c r="U20"/>
  <c r="E20"/>
  <c r="W20" l="1"/>
  <c r="F20"/>
  <c r="V21"/>
  <c r="V20" s="1"/>
  <c r="T20"/>
  <c r="W34" l="1"/>
  <c r="T93" l="1"/>
  <c r="W66"/>
  <c r="T183" l="1"/>
  <c r="F27" l="1"/>
  <c r="F183"/>
  <c r="W184"/>
  <c r="W185"/>
  <c r="W186"/>
  <c r="T170"/>
  <c r="T171"/>
  <c r="F171" s="1"/>
  <c r="T169" l="1"/>
  <c r="F170"/>
  <c r="F169" s="1"/>
  <c r="T51"/>
  <c r="T50" s="1"/>
  <c r="T44" l="1"/>
  <c r="F44" s="1"/>
  <c r="V44" s="1"/>
  <c r="W43"/>
  <c r="W44"/>
  <c r="G41"/>
  <c r="H41"/>
  <c r="I41"/>
  <c r="J41"/>
  <c r="K41"/>
  <c r="L41"/>
  <c r="M41"/>
  <c r="N41"/>
  <c r="O41"/>
  <c r="P41"/>
  <c r="Q41"/>
  <c r="R41"/>
  <c r="S41"/>
  <c r="U41"/>
  <c r="E41"/>
  <c r="V170" l="1"/>
  <c r="V171"/>
  <c r="V169" l="1"/>
  <c r="V183"/>
  <c r="W183"/>
  <c r="T121"/>
  <c r="F121" s="1"/>
  <c r="T123"/>
  <c r="T125"/>
  <c r="F125" s="1"/>
  <c r="T126"/>
  <c r="F126" s="1"/>
  <c r="T128"/>
  <c r="F123"/>
  <c r="H102"/>
  <c r="H72" s="1"/>
  <c r="I102"/>
  <c r="I72" s="1"/>
  <c r="J102"/>
  <c r="J72" s="1"/>
  <c r="K102"/>
  <c r="K72" s="1"/>
  <c r="L102"/>
  <c r="L72" s="1"/>
  <c r="M102"/>
  <c r="M72" s="1"/>
  <c r="N102"/>
  <c r="N72" s="1"/>
  <c r="O102"/>
  <c r="O72" s="1"/>
  <c r="P102"/>
  <c r="P72" s="1"/>
  <c r="Q102"/>
  <c r="Q72" s="1"/>
  <c r="R102"/>
  <c r="R72" s="1"/>
  <c r="S102"/>
  <c r="S72" s="1"/>
  <c r="U102"/>
  <c r="U72" s="1"/>
  <c r="E102"/>
  <c r="U70"/>
  <c r="G70"/>
  <c r="H70"/>
  <c r="I70"/>
  <c r="J70"/>
  <c r="K70"/>
  <c r="L70"/>
  <c r="M70"/>
  <c r="N70"/>
  <c r="O70"/>
  <c r="P70"/>
  <c r="Q70"/>
  <c r="R70"/>
  <c r="S70"/>
  <c r="E70"/>
  <c r="T71"/>
  <c r="F71" s="1"/>
  <c r="V71" s="1"/>
  <c r="V70" s="1"/>
  <c r="G65"/>
  <c r="H65"/>
  <c r="I65"/>
  <c r="J65"/>
  <c r="K65"/>
  <c r="L65"/>
  <c r="M65"/>
  <c r="N65"/>
  <c r="O65"/>
  <c r="P65"/>
  <c r="Q65"/>
  <c r="R65"/>
  <c r="S65"/>
  <c r="T66"/>
  <c r="T65" s="1"/>
  <c r="U65"/>
  <c r="E65"/>
  <c r="W102" l="1"/>
  <c r="W70"/>
  <c r="F66"/>
  <c r="V66" s="1"/>
  <c r="V65" s="1"/>
  <c r="F128"/>
  <c r="W65"/>
  <c r="T70"/>
  <c r="F70"/>
  <c r="V128" l="1"/>
  <c r="F65"/>
  <c r="F51"/>
  <c r="V51" l="1"/>
  <c r="V50" s="1"/>
  <c r="F50"/>
  <c r="T192"/>
  <c r="T191" s="1"/>
  <c r="T182"/>
  <c r="F182" s="1"/>
  <c r="V182" s="1"/>
  <c r="W182"/>
  <c r="W192"/>
  <c r="F192" l="1"/>
  <c r="F191" s="1"/>
  <c r="W191"/>
  <c r="T106"/>
  <c r="T105" s="1"/>
  <c r="F106" l="1"/>
  <c r="F105" s="1"/>
  <c r="V192"/>
  <c r="V191" s="1"/>
  <c r="T56"/>
  <c r="F56" s="1"/>
  <c r="F55" s="1"/>
  <c r="G55"/>
  <c r="H55"/>
  <c r="I55"/>
  <c r="J55"/>
  <c r="K55"/>
  <c r="L55"/>
  <c r="M55"/>
  <c r="N55"/>
  <c r="O55"/>
  <c r="P55"/>
  <c r="Q55"/>
  <c r="R55"/>
  <c r="S55"/>
  <c r="T55"/>
  <c r="U55"/>
  <c r="E55"/>
  <c r="W56"/>
  <c r="G53"/>
  <c r="H53"/>
  <c r="I53"/>
  <c r="J53"/>
  <c r="K53"/>
  <c r="L53"/>
  <c r="M53"/>
  <c r="N53"/>
  <c r="O53"/>
  <c r="P53"/>
  <c r="Q53"/>
  <c r="R53"/>
  <c r="S53"/>
  <c r="U53"/>
  <c r="W54"/>
  <c r="T53"/>
  <c r="W55" l="1"/>
  <c r="W53"/>
  <c r="F54"/>
  <c r="V56"/>
  <c r="V55" s="1"/>
  <c r="G102"/>
  <c r="G72" s="1"/>
  <c r="H131"/>
  <c r="H127" s="1"/>
  <c r="F53" l="1"/>
  <c r="V54"/>
  <c r="V53" s="1"/>
  <c r="W202" l="1"/>
  <c r="W203"/>
  <c r="W204"/>
  <c r="W205"/>
  <c r="W206"/>
  <c r="W207"/>
  <c r="W208"/>
  <c r="W209"/>
  <c r="W210"/>
  <c r="W211"/>
  <c r="W212"/>
  <c r="W213"/>
  <c r="G140"/>
  <c r="H140"/>
  <c r="I140"/>
  <c r="J140"/>
  <c r="K140"/>
  <c r="L140"/>
  <c r="M140"/>
  <c r="N140"/>
  <c r="O140"/>
  <c r="P140"/>
  <c r="Q140"/>
  <c r="R140"/>
  <c r="S140"/>
  <c r="U140"/>
  <c r="T184"/>
  <c r="F184" s="1"/>
  <c r="V184" s="1"/>
  <c r="T185"/>
  <c r="T186"/>
  <c r="F186" s="1"/>
  <c r="T139"/>
  <c r="F139" s="1"/>
  <c r="F138" s="1"/>
  <c r="G138"/>
  <c r="H138"/>
  <c r="I138"/>
  <c r="J138"/>
  <c r="K138"/>
  <c r="L138"/>
  <c r="M138"/>
  <c r="N138"/>
  <c r="O138"/>
  <c r="P138"/>
  <c r="Q138"/>
  <c r="R138"/>
  <c r="S138"/>
  <c r="U138"/>
  <c r="W139"/>
  <c r="W141"/>
  <c r="F185" l="1"/>
  <c r="V185" s="1"/>
  <c r="V186"/>
  <c r="S137"/>
  <c r="Q137"/>
  <c r="O137"/>
  <c r="M137"/>
  <c r="K137"/>
  <c r="I137"/>
  <c r="G137"/>
  <c r="R137"/>
  <c r="P137"/>
  <c r="N137"/>
  <c r="L137"/>
  <c r="J137"/>
  <c r="H137"/>
  <c r="V139"/>
  <c r="V138" s="1"/>
  <c r="T138"/>
  <c r="W138"/>
  <c r="T48"/>
  <c r="F48" s="1"/>
  <c r="V48" s="1"/>
  <c r="T49"/>
  <c r="W48"/>
  <c r="W49"/>
  <c r="G45"/>
  <c r="H45"/>
  <c r="I45"/>
  <c r="J45"/>
  <c r="K45"/>
  <c r="L45"/>
  <c r="M45"/>
  <c r="N45"/>
  <c r="O45"/>
  <c r="P45"/>
  <c r="Q45"/>
  <c r="R45"/>
  <c r="S45"/>
  <c r="U45"/>
  <c r="E45"/>
  <c r="T43"/>
  <c r="F43" s="1"/>
  <c r="T36"/>
  <c r="T34" s="1"/>
  <c r="W36"/>
  <c r="T33"/>
  <c r="F33" s="1"/>
  <c r="V33" s="1"/>
  <c r="G24"/>
  <c r="H24"/>
  <c r="I24"/>
  <c r="J24"/>
  <c r="K24"/>
  <c r="L24"/>
  <c r="M24"/>
  <c r="N24"/>
  <c r="O24"/>
  <c r="P24"/>
  <c r="Q24"/>
  <c r="R24"/>
  <c r="S24"/>
  <c r="U24"/>
  <c r="E24"/>
  <c r="W33"/>
  <c r="G22"/>
  <c r="H22"/>
  <c r="I22"/>
  <c r="J22"/>
  <c r="K22"/>
  <c r="L22"/>
  <c r="M22"/>
  <c r="N22"/>
  <c r="O22"/>
  <c r="P22"/>
  <c r="Q22"/>
  <c r="R22"/>
  <c r="S22"/>
  <c r="U22"/>
  <c r="T23"/>
  <c r="F23" s="1"/>
  <c r="F22" s="1"/>
  <c r="E22"/>
  <c r="W23"/>
  <c r="T18"/>
  <c r="W18"/>
  <c r="F18" l="1"/>
  <c r="F17" s="1"/>
  <c r="T17"/>
  <c r="V43"/>
  <c r="W22"/>
  <c r="T22"/>
  <c r="F36"/>
  <c r="F34" s="1"/>
  <c r="W14"/>
  <c r="F49"/>
  <c r="V23"/>
  <c r="V22" s="1"/>
  <c r="V18" l="1"/>
  <c r="V17" s="1"/>
  <c r="V36"/>
  <c r="V34" s="1"/>
  <c r="V49"/>
  <c r="T118"/>
  <c r="T132"/>
  <c r="F132" s="1"/>
  <c r="T131" l="1"/>
  <c r="V27"/>
  <c r="W217"/>
  <c r="T202"/>
  <c r="F202" s="1"/>
  <c r="T203"/>
  <c r="F203" s="1"/>
  <c r="T204"/>
  <c r="F204" s="1"/>
  <c r="V204" s="1"/>
  <c r="T205"/>
  <c r="F205" s="1"/>
  <c r="T206"/>
  <c r="F206" s="1"/>
  <c r="T207"/>
  <c r="F207" s="1"/>
  <c r="T208"/>
  <c r="F208" s="1"/>
  <c r="T209"/>
  <c r="F209" s="1"/>
  <c r="T210"/>
  <c r="F210" s="1"/>
  <c r="T211"/>
  <c r="F211" s="1"/>
  <c r="T212"/>
  <c r="F212" s="1"/>
  <c r="T213"/>
  <c r="F213" s="1"/>
  <c r="V213" s="1"/>
  <c r="V200" s="1"/>
  <c r="G200"/>
  <c r="H200"/>
  <c r="I200"/>
  <c r="J200"/>
  <c r="K200"/>
  <c r="L200"/>
  <c r="M200"/>
  <c r="N200"/>
  <c r="O200"/>
  <c r="P200"/>
  <c r="Q200"/>
  <c r="R200"/>
  <c r="S200"/>
  <c r="U200"/>
  <c r="T16"/>
  <c r="F16" s="1"/>
  <c r="G15"/>
  <c r="G14" s="1"/>
  <c r="H15"/>
  <c r="H14" s="1"/>
  <c r="I15"/>
  <c r="I14" s="1"/>
  <c r="J15"/>
  <c r="J14" s="1"/>
  <c r="K15"/>
  <c r="K14" s="1"/>
  <c r="L15"/>
  <c r="L14" s="1"/>
  <c r="M15"/>
  <c r="M14" s="1"/>
  <c r="N15"/>
  <c r="N14" s="1"/>
  <c r="O15"/>
  <c r="O14" s="1"/>
  <c r="P15"/>
  <c r="P14" s="1"/>
  <c r="Q15"/>
  <c r="Q14" s="1"/>
  <c r="R15"/>
  <c r="R14" s="1"/>
  <c r="S15"/>
  <c r="S14" s="1"/>
  <c r="T15"/>
  <c r="U15"/>
  <c r="U14" s="1"/>
  <c r="E15"/>
  <c r="E14" s="1"/>
  <c r="V132"/>
  <c r="V131" s="1"/>
  <c r="W42"/>
  <c r="T94"/>
  <c r="T95"/>
  <c r="T96"/>
  <c r="T92" l="1"/>
  <c r="V16"/>
  <c r="V15" s="1"/>
  <c r="F15"/>
  <c r="F131"/>
  <c r="G131"/>
  <c r="G127" s="1"/>
  <c r="T87"/>
  <c r="T130"/>
  <c r="U131"/>
  <c r="U127" s="1"/>
  <c r="U117"/>
  <c r="U113" s="1"/>
  <c r="W178"/>
  <c r="W179"/>
  <c r="W180"/>
  <c r="T178"/>
  <c r="T180"/>
  <c r="E131"/>
  <c r="E127" s="1"/>
  <c r="W132"/>
  <c r="G117"/>
  <c r="G113" s="1"/>
  <c r="H117"/>
  <c r="H113" s="1"/>
  <c r="I117"/>
  <c r="I113" s="1"/>
  <c r="J117"/>
  <c r="J113" s="1"/>
  <c r="K117"/>
  <c r="K113" s="1"/>
  <c r="L117"/>
  <c r="L113" s="1"/>
  <c r="M117"/>
  <c r="M113" s="1"/>
  <c r="N117"/>
  <c r="N113" s="1"/>
  <c r="O117"/>
  <c r="O113" s="1"/>
  <c r="P117"/>
  <c r="P113" s="1"/>
  <c r="Q117"/>
  <c r="Q113" s="1"/>
  <c r="T117"/>
  <c r="T113" s="1"/>
  <c r="E117"/>
  <c r="E113" s="1"/>
  <c r="T134"/>
  <c r="T133" s="1"/>
  <c r="W134"/>
  <c r="W133" s="1"/>
  <c r="F96"/>
  <c r="T141"/>
  <c r="E140"/>
  <c r="V106"/>
  <c r="V105" s="1"/>
  <c r="F95"/>
  <c r="V95" s="1"/>
  <c r="T42"/>
  <c r="T41" s="1"/>
  <c r="W41"/>
  <c r="W68"/>
  <c r="W69"/>
  <c r="T69"/>
  <c r="F69" s="1"/>
  <c r="T68"/>
  <c r="T26"/>
  <c r="W26"/>
  <c r="T28"/>
  <c r="T29"/>
  <c r="F29" s="1"/>
  <c r="V29" s="1"/>
  <c r="W29"/>
  <c r="T30"/>
  <c r="F30" s="1"/>
  <c r="V30" s="1"/>
  <c r="T31"/>
  <c r="W31"/>
  <c r="W13"/>
  <c r="W25"/>
  <c r="W28"/>
  <c r="W30"/>
  <c r="W32"/>
  <c r="W40"/>
  <c r="W46"/>
  <c r="W47"/>
  <c r="W58"/>
  <c r="W59"/>
  <c r="W60"/>
  <c r="W61"/>
  <c r="W62"/>
  <c r="W63"/>
  <c r="W98"/>
  <c r="W97" s="1"/>
  <c r="W144"/>
  <c r="W176"/>
  <c r="W177"/>
  <c r="W181"/>
  <c r="W190"/>
  <c r="W189" s="1"/>
  <c r="W201"/>
  <c r="W215"/>
  <c r="W230"/>
  <c r="F26"/>
  <c r="V26" s="1"/>
  <c r="T32"/>
  <c r="F32" s="1"/>
  <c r="V32" s="1"/>
  <c r="T25"/>
  <c r="F25" s="1"/>
  <c r="T104"/>
  <c r="F104" s="1"/>
  <c r="E38"/>
  <c r="E120"/>
  <c r="E122"/>
  <c r="E124"/>
  <c r="W12"/>
  <c r="G216"/>
  <c r="H216"/>
  <c r="I216"/>
  <c r="J216"/>
  <c r="K216"/>
  <c r="L216"/>
  <c r="M216"/>
  <c r="N216"/>
  <c r="O216"/>
  <c r="P216"/>
  <c r="Q216"/>
  <c r="R216"/>
  <c r="S216"/>
  <c r="U216"/>
  <c r="U153" s="1"/>
  <c r="V210"/>
  <c r="V212"/>
  <c r="V209"/>
  <c r="V211"/>
  <c r="V203"/>
  <c r="T201"/>
  <c r="F201" s="1"/>
  <c r="V201" s="1"/>
  <c r="T177"/>
  <c r="T181"/>
  <c r="T176"/>
  <c r="G174"/>
  <c r="H174"/>
  <c r="I174"/>
  <c r="J174"/>
  <c r="K174"/>
  <c r="L174"/>
  <c r="M174"/>
  <c r="N174"/>
  <c r="O174"/>
  <c r="P174"/>
  <c r="Q174"/>
  <c r="R174"/>
  <c r="S174"/>
  <c r="T174"/>
  <c r="U174"/>
  <c r="E174"/>
  <c r="T173"/>
  <c r="G164"/>
  <c r="H164"/>
  <c r="I164"/>
  <c r="J164"/>
  <c r="K164"/>
  <c r="L164"/>
  <c r="M164"/>
  <c r="N164"/>
  <c r="O164"/>
  <c r="P164"/>
  <c r="Q164"/>
  <c r="R164"/>
  <c r="S164"/>
  <c r="U164"/>
  <c r="E164"/>
  <c r="T161"/>
  <c r="F161" s="1"/>
  <c r="V161" s="1"/>
  <c r="T160"/>
  <c r="F160" s="1"/>
  <c r="G159"/>
  <c r="H159"/>
  <c r="I159"/>
  <c r="J159"/>
  <c r="K159"/>
  <c r="L159"/>
  <c r="M159"/>
  <c r="N159"/>
  <c r="O159"/>
  <c r="P159"/>
  <c r="Q159"/>
  <c r="R159"/>
  <c r="S159"/>
  <c r="U159"/>
  <c r="E159"/>
  <c r="V126"/>
  <c r="G124"/>
  <c r="H124"/>
  <c r="I124"/>
  <c r="J124"/>
  <c r="K124"/>
  <c r="L124"/>
  <c r="M124"/>
  <c r="N124"/>
  <c r="O124"/>
  <c r="P124"/>
  <c r="Q124"/>
  <c r="R124"/>
  <c r="S124"/>
  <c r="U124"/>
  <c r="K122"/>
  <c r="G122"/>
  <c r="H122"/>
  <c r="I122"/>
  <c r="J122"/>
  <c r="L122"/>
  <c r="M122"/>
  <c r="N122"/>
  <c r="O122"/>
  <c r="P122"/>
  <c r="Q122"/>
  <c r="R122"/>
  <c r="S122"/>
  <c r="U122"/>
  <c r="G120"/>
  <c r="H120"/>
  <c r="I120"/>
  <c r="J120"/>
  <c r="K120"/>
  <c r="L120"/>
  <c r="M120"/>
  <c r="N120"/>
  <c r="O120"/>
  <c r="P120"/>
  <c r="Q120"/>
  <c r="R120"/>
  <c r="S120"/>
  <c r="U120"/>
  <c r="T109"/>
  <c r="T108" s="1"/>
  <c r="T110"/>
  <c r="F110" s="1"/>
  <c r="V110" s="1"/>
  <c r="T112"/>
  <c r="T47"/>
  <c r="F47" s="1"/>
  <c r="V47" s="1"/>
  <c r="T46"/>
  <c r="W45"/>
  <c r="W24"/>
  <c r="T13"/>
  <c r="F13" s="1"/>
  <c r="V13" s="1"/>
  <c r="T12"/>
  <c r="G10"/>
  <c r="H10"/>
  <c r="I10"/>
  <c r="J10"/>
  <c r="K10"/>
  <c r="L10"/>
  <c r="M10"/>
  <c r="N10"/>
  <c r="O10"/>
  <c r="P10"/>
  <c r="Q10"/>
  <c r="R10"/>
  <c r="S10"/>
  <c r="U10"/>
  <c r="E10"/>
  <c r="T144"/>
  <c r="T142" s="1"/>
  <c r="V208"/>
  <c r="V207"/>
  <c r="V206"/>
  <c r="T190"/>
  <c r="T189" s="1"/>
  <c r="T165"/>
  <c r="T164" s="1"/>
  <c r="T158"/>
  <c r="F158" s="1"/>
  <c r="V158" s="1"/>
  <c r="T157"/>
  <c r="F157" s="1"/>
  <c r="G156"/>
  <c r="H156"/>
  <c r="I156"/>
  <c r="J156"/>
  <c r="K156"/>
  <c r="L156"/>
  <c r="M156"/>
  <c r="N156"/>
  <c r="O156"/>
  <c r="P156"/>
  <c r="Q156"/>
  <c r="R156"/>
  <c r="S156"/>
  <c r="U156"/>
  <c r="E156"/>
  <c r="T155"/>
  <c r="F155" s="1"/>
  <c r="G154"/>
  <c r="H154"/>
  <c r="I154"/>
  <c r="J154"/>
  <c r="K154"/>
  <c r="L154"/>
  <c r="M154"/>
  <c r="N154"/>
  <c r="O154"/>
  <c r="P154"/>
  <c r="Q154"/>
  <c r="R154"/>
  <c r="S154"/>
  <c r="U154"/>
  <c r="E154"/>
  <c r="G229"/>
  <c r="G228" s="1"/>
  <c r="H229"/>
  <c r="H228" s="1"/>
  <c r="I229"/>
  <c r="I228" s="1"/>
  <c r="J229"/>
  <c r="J228" s="1"/>
  <c r="K229"/>
  <c r="K228" s="1"/>
  <c r="L229"/>
  <c r="L228" s="1"/>
  <c r="M229"/>
  <c r="M228" s="1"/>
  <c r="N229"/>
  <c r="N228" s="1"/>
  <c r="O229"/>
  <c r="O228" s="1"/>
  <c r="P229"/>
  <c r="P228" s="1"/>
  <c r="Q229"/>
  <c r="Q228" s="1"/>
  <c r="R229"/>
  <c r="R228" s="1"/>
  <c r="S229"/>
  <c r="S228" s="1"/>
  <c r="U229"/>
  <c r="U228" s="1"/>
  <c r="E229"/>
  <c r="E228" s="1"/>
  <c r="T217"/>
  <c r="F217" s="1"/>
  <c r="E216"/>
  <c r="G214"/>
  <c r="H214"/>
  <c r="I214"/>
  <c r="J214"/>
  <c r="K214"/>
  <c r="L214"/>
  <c r="M214"/>
  <c r="N214"/>
  <c r="O214"/>
  <c r="P214"/>
  <c r="Q214"/>
  <c r="R214"/>
  <c r="S214"/>
  <c r="U214"/>
  <c r="T215"/>
  <c r="F215" s="1"/>
  <c r="V215" s="1"/>
  <c r="V214" s="1"/>
  <c r="E214"/>
  <c r="T163"/>
  <c r="F163" s="1"/>
  <c r="G162"/>
  <c r="H162"/>
  <c r="I162"/>
  <c r="J162"/>
  <c r="K162"/>
  <c r="L162"/>
  <c r="M162"/>
  <c r="N162"/>
  <c r="O162"/>
  <c r="P162"/>
  <c r="Q162"/>
  <c r="R162"/>
  <c r="S162"/>
  <c r="U162"/>
  <c r="E162"/>
  <c r="F94"/>
  <c r="G39"/>
  <c r="G38" s="1"/>
  <c r="H39"/>
  <c r="H38" s="1"/>
  <c r="I39"/>
  <c r="I38" s="1"/>
  <c r="J39"/>
  <c r="J38" s="1"/>
  <c r="K39"/>
  <c r="K38" s="1"/>
  <c r="L39"/>
  <c r="L38" s="1"/>
  <c r="M39"/>
  <c r="M38" s="1"/>
  <c r="N39"/>
  <c r="N38" s="1"/>
  <c r="O39"/>
  <c r="O38" s="1"/>
  <c r="P39"/>
  <c r="P38" s="1"/>
  <c r="Q39"/>
  <c r="Q38" s="1"/>
  <c r="R39"/>
  <c r="R38" s="1"/>
  <c r="S39"/>
  <c r="S38" s="1"/>
  <c r="U39"/>
  <c r="U38" s="1"/>
  <c r="T40"/>
  <c r="F40" s="1"/>
  <c r="T61"/>
  <c r="F61" s="1"/>
  <c r="T74"/>
  <c r="F74" s="1"/>
  <c r="T75"/>
  <c r="F75" s="1"/>
  <c r="V75" s="1"/>
  <c r="T103"/>
  <c r="T230"/>
  <c r="T62"/>
  <c r="F62" s="1"/>
  <c r="V62" s="1"/>
  <c r="T58"/>
  <c r="F58" s="1"/>
  <c r="V58" s="1"/>
  <c r="T59"/>
  <c r="F59" s="1"/>
  <c r="V59" s="1"/>
  <c r="T60"/>
  <c r="F60" s="1"/>
  <c r="V60" s="1"/>
  <c r="T76"/>
  <c r="F76" s="1"/>
  <c r="V76" s="1"/>
  <c r="T77"/>
  <c r="F77" s="1"/>
  <c r="V77" s="1"/>
  <c r="T98"/>
  <c r="T97" s="1"/>
  <c r="R119"/>
  <c r="F165"/>
  <c r="F164" s="1"/>
  <c r="V205"/>
  <c r="F174"/>
  <c r="V174"/>
  <c r="W200"/>
  <c r="W73" l="1"/>
  <c r="T179"/>
  <c r="W122"/>
  <c r="T67"/>
  <c r="V94"/>
  <c r="W120"/>
  <c r="W124"/>
  <c r="F12"/>
  <c r="T11"/>
  <c r="E153"/>
  <c r="W153" s="1"/>
  <c r="Q119"/>
  <c r="M119"/>
  <c r="T175"/>
  <c r="W117"/>
  <c r="F180"/>
  <c r="W140"/>
  <c r="E137"/>
  <c r="W137" s="1"/>
  <c r="W127"/>
  <c r="F112"/>
  <c r="V112" s="1"/>
  <c r="T111"/>
  <c r="T102"/>
  <c r="W162"/>
  <c r="W154"/>
  <c r="W156"/>
  <c r="W175"/>
  <c r="W174"/>
  <c r="F177"/>
  <c r="V177" s="1"/>
  <c r="W159"/>
  <c r="F173"/>
  <c r="F172" s="1"/>
  <c r="T172"/>
  <c r="T154"/>
  <c r="W164"/>
  <c r="F144"/>
  <c r="F142" s="1"/>
  <c r="F134"/>
  <c r="F133" s="1"/>
  <c r="F130"/>
  <c r="T129"/>
  <c r="T127" s="1"/>
  <c r="W105"/>
  <c r="F109"/>
  <c r="F108" s="1"/>
  <c r="F98"/>
  <c r="F97" s="1"/>
  <c r="H119"/>
  <c r="F87"/>
  <c r="T72"/>
  <c r="W57"/>
  <c r="T216"/>
  <c r="T162"/>
  <c r="F68"/>
  <c r="F67" s="1"/>
  <c r="W214"/>
  <c r="F178"/>
  <c r="V178" s="1"/>
  <c r="I119"/>
  <c r="F181"/>
  <c r="V181" s="1"/>
  <c r="F176"/>
  <c r="J119"/>
  <c r="T122"/>
  <c r="F122" s="1"/>
  <c r="T120"/>
  <c r="F120" s="1"/>
  <c r="T124"/>
  <c r="F124" s="1"/>
  <c r="N119"/>
  <c r="K119"/>
  <c r="V165"/>
  <c r="V164" s="1"/>
  <c r="G119"/>
  <c r="T229"/>
  <c r="T228" s="1"/>
  <c r="F230"/>
  <c r="F141"/>
  <c r="F140" s="1"/>
  <c r="T140"/>
  <c r="T137" s="1"/>
  <c r="W39"/>
  <c r="W131"/>
  <c r="F103"/>
  <c r="F102" s="1"/>
  <c r="F46"/>
  <c r="F45" s="1"/>
  <c r="T45"/>
  <c r="F42"/>
  <c r="F41" s="1"/>
  <c r="F28"/>
  <c r="T24"/>
  <c r="T14" s="1"/>
  <c r="P119"/>
  <c r="L119"/>
  <c r="S119"/>
  <c r="O119"/>
  <c r="W216"/>
  <c r="T200"/>
  <c r="F31"/>
  <c r="G37"/>
  <c r="V96"/>
  <c r="V202"/>
  <c r="F200"/>
  <c r="T214"/>
  <c r="V69"/>
  <c r="E119"/>
  <c r="W67"/>
  <c r="U37"/>
  <c r="W229"/>
  <c r="W142"/>
  <c r="T159"/>
  <c r="T10"/>
  <c r="W11"/>
  <c r="W10" s="1"/>
  <c r="T156"/>
  <c r="F190"/>
  <c r="U119"/>
  <c r="T39"/>
  <c r="Q37"/>
  <c r="O37"/>
  <c r="I37"/>
  <c r="V160"/>
  <c r="V159" s="1"/>
  <c r="F159"/>
  <c r="H37"/>
  <c r="V134"/>
  <c r="V133" s="1"/>
  <c r="F118"/>
  <c r="F93"/>
  <c r="F92" s="1"/>
  <c r="F214"/>
  <c r="V40"/>
  <c r="V39" s="1"/>
  <c r="F39"/>
  <c r="F216"/>
  <c r="V217"/>
  <c r="V216" s="1"/>
  <c r="V25"/>
  <c r="R37"/>
  <c r="P37"/>
  <c r="J37"/>
  <c r="V61"/>
  <c r="F156"/>
  <c r="V157"/>
  <c r="V156" s="1"/>
  <c r="V123"/>
  <c r="V122" s="1"/>
  <c r="W228"/>
  <c r="N37"/>
  <c r="L37"/>
  <c r="E37"/>
  <c r="S37"/>
  <c r="M37"/>
  <c r="K37"/>
  <c r="V121"/>
  <c r="V120" s="1"/>
  <c r="V74"/>
  <c r="V163"/>
  <c r="V162" s="1"/>
  <c r="F162"/>
  <c r="F154"/>
  <c r="V155"/>
  <c r="V154" s="1"/>
  <c r="V125"/>
  <c r="V124" s="1"/>
  <c r="V104"/>
  <c r="V109" l="1"/>
  <c r="V108" s="1"/>
  <c r="F179"/>
  <c r="V46"/>
  <c r="V45" s="1"/>
  <c r="V173"/>
  <c r="V172" s="1"/>
  <c r="F137"/>
  <c r="V12"/>
  <c r="V11" s="1"/>
  <c r="V10" s="1"/>
  <c r="F11"/>
  <c r="F10" s="1"/>
  <c r="W119"/>
  <c r="F129"/>
  <c r="F127" s="1"/>
  <c r="V130"/>
  <c r="V129" s="1"/>
  <c r="V127" s="1"/>
  <c r="F175"/>
  <c r="V180"/>
  <c r="V179" s="1"/>
  <c r="F111"/>
  <c r="V141"/>
  <c r="V140" s="1"/>
  <c r="V190"/>
  <c r="V189" s="1"/>
  <c r="F189"/>
  <c r="V144"/>
  <c r="V142" s="1"/>
  <c r="V98"/>
  <c r="V97" s="1"/>
  <c r="V87"/>
  <c r="F72"/>
  <c r="L233"/>
  <c r="L234" s="1"/>
  <c r="L235" s="1"/>
  <c r="P233"/>
  <c r="P234" s="1"/>
  <c r="P235" s="1"/>
  <c r="M233"/>
  <c r="M234" s="1"/>
  <c r="M235" s="1"/>
  <c r="Q233"/>
  <c r="Q234" s="1"/>
  <c r="Q235" s="1"/>
  <c r="J233"/>
  <c r="J234" s="1"/>
  <c r="J235" s="1"/>
  <c r="O233"/>
  <c r="O234" s="1"/>
  <c r="O235" s="1"/>
  <c r="S233"/>
  <c r="S234" s="1"/>
  <c r="S235" s="1"/>
  <c r="N233"/>
  <c r="N234" s="1"/>
  <c r="N235" s="1"/>
  <c r="R233"/>
  <c r="R234" s="1"/>
  <c r="R235" s="1"/>
  <c r="E233"/>
  <c r="E234" s="1"/>
  <c r="E235" s="1"/>
  <c r="K233"/>
  <c r="K234" s="1"/>
  <c r="K235" s="1"/>
  <c r="I233"/>
  <c r="I234" s="1"/>
  <c r="I235" s="1"/>
  <c r="V68"/>
  <c r="V67" s="1"/>
  <c r="W38"/>
  <c r="V176"/>
  <c r="V175" s="1"/>
  <c r="T119"/>
  <c r="F119" s="1"/>
  <c r="F229"/>
  <c r="F228" s="1"/>
  <c r="V230"/>
  <c r="V229" s="1"/>
  <c r="V228" s="1"/>
  <c r="T37"/>
  <c r="V42"/>
  <c r="V41" s="1"/>
  <c r="V103"/>
  <c r="V102" s="1"/>
  <c r="V93"/>
  <c r="V92" s="1"/>
  <c r="V28"/>
  <c r="F24"/>
  <c r="F14" s="1"/>
  <c r="V31"/>
  <c r="W37"/>
  <c r="W72"/>
  <c r="V118"/>
  <c r="V117" s="1"/>
  <c r="V113" s="1"/>
  <c r="F117"/>
  <c r="F113" s="1"/>
  <c r="V119"/>
  <c r="V111" l="1"/>
  <c r="V137"/>
  <c r="F37"/>
  <c r="V24"/>
  <c r="V14" s="1"/>
  <c r="W116" l="1"/>
  <c r="V37"/>
  <c r="G233"/>
  <c r="H233"/>
  <c r="T63"/>
  <c r="T38" l="1"/>
  <c r="W115"/>
  <c r="F63"/>
  <c r="F38" s="1"/>
  <c r="W114" l="1"/>
  <c r="V63"/>
  <c r="V38" l="1"/>
  <c r="W113"/>
  <c r="U233"/>
  <c r="G234"/>
  <c r="G235" s="1"/>
  <c r="H234"/>
  <c r="H235" s="1"/>
  <c r="W233" l="1"/>
  <c r="U234"/>
  <c r="T233"/>
  <c r="T234" s="1"/>
  <c r="T235" s="1"/>
  <c r="F233"/>
  <c r="F234" s="1"/>
  <c r="F235" s="1"/>
  <c r="W234" l="1"/>
  <c r="U235"/>
  <c r="W235" s="1"/>
  <c r="V233"/>
  <c r="V234" s="1"/>
  <c r="V235" s="1"/>
</calcChain>
</file>

<file path=xl/sharedStrings.xml><?xml version="1.0" encoding="utf-8"?>
<sst xmlns="http://schemas.openxmlformats.org/spreadsheetml/2006/main" count="308" uniqueCount="175">
  <si>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</si>
  <si>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</si>
  <si>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</si>
  <si>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</si>
  <si>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</si>
  <si>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</si>
  <si>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</si>
  <si>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</si>
  <si>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</si>
  <si>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</si>
  <si>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</si>
  <si>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</si>
  <si>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</si>
  <si>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</si>
  <si>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</si>
  <si>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</si>
  <si>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</si>
  <si>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</si>
  <si>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</si>
  <si>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</si>
  <si>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</si>
  <si>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</si>
  <si>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</si>
  <si>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150101         1217325</t>
  </si>
  <si>
    <t>Будівництво споруд, установ та закладів фізичної культури і спорту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</si>
  <si>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</si>
  <si>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</si>
  <si>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</si>
  <si>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</si>
  <si>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</si>
  <si>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</si>
  <si>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</si>
  <si>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</si>
  <si>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</si>
  <si>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</si>
  <si>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</si>
  <si>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</si>
  <si>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</si>
  <si>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</si>
  <si>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</si>
  <si>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</si>
  <si>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</si>
  <si>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</si>
  <si>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</si>
  <si>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</si>
  <si>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</si>
  <si>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</si>
  <si>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</si>
  <si>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</si>
  <si>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>0216082</t>
  </si>
  <si>
    <t>0213241</t>
  </si>
  <si>
    <t>Забезпечення діяльності інших закладів у сфері соціального захисту і соціального забезпечення</t>
  </si>
  <si>
    <t>Внески до статутного капіталу суб’єктів господарювання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</si>
  <si>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</si>
  <si>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</si>
  <si>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</si>
  <si>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</si>
  <si>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</si>
  <si>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</si>
  <si>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</si>
  <si>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</si>
  <si>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</si>
  <si>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0817520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</si>
  <si>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</si>
  <si>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</si>
  <si>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</si>
  <si>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>2281</t>
  </si>
  <si>
    <t>Капітальне будівництва (придбання) житла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</si>
  <si>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</si>
  <si>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</si>
  <si>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Керівництво і управління у відповідній сфері у містах (місті Києві), селищах, селах, територіальних громадах</t>
  </si>
  <si>
    <t>Реконструкція скверу Б.Хмельницького, в т.ч. ПКД</t>
  </si>
  <si>
    <t>Капітальний ремонт дороги по вул. Богушевича в м. Ніжин, Чернігівської обл., в т.ч. ПКД</t>
  </si>
  <si>
    <t>3110160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</si>
  <si>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</si>
  <si>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</si>
  <si>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</si>
  <si>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</si>
  <si>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</si>
  <si>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</si>
  <si>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Реконструкція Графського парку та скверу Театральний, в т.ч. ПКД</t>
  </si>
  <si>
    <t>Будів.інших об’єктів  комунальної власності</t>
  </si>
  <si>
    <t>Виконавчий комітет  міської ради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</si>
  <si>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2022- 2024 роки</t>
  </si>
  <si>
    <t xml:space="preserve">Насоси в газову котельню (2 шт.) для ЗОШ№6; пральна машина для НВК №16, котел для ЗОШ №13 </t>
  </si>
  <si>
    <t>Капітальний ремонт даху ЗОШ № 15, в т.ч. ПКД</t>
  </si>
  <si>
    <t>Капітальний ремонт даху ННВК №16, в т.ч. ПКД</t>
  </si>
  <si>
    <t>Капітальний ремонт вхідних вузлів і віконних блоків у ЗОШ № 3</t>
  </si>
  <si>
    <t>Забезпечення діяльності інших закладів освіти</t>
  </si>
  <si>
    <t>Тепловий лічильник для централізованої бухгалтерії</t>
  </si>
  <si>
    <t>Капітальний ремонт фасаду приміщення за адр.м.Ніжин вул.Яворського,б.7,  в т.ч. ПВР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</si>
  <si>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</si>
  <si>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</si>
  <si>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</si>
  <si>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</si>
  <si>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</si>
  <si>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</si>
  <si>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Придбання вітчизняної та зарубіжної книжкової продукції для бібліотек</t>
  </si>
  <si>
    <t>Капітальний ремонт системи опалення в адмінбудівлі  з заміною котла, в т.ч. ПКД</t>
  </si>
  <si>
    <t>Управління житлово-комун.господарства та будівництва Ніжинської міської ради</t>
  </si>
  <si>
    <t>Капітальний ремонт житлового фонду(приміщень)</t>
  </si>
  <si>
    <t>Організація благоустрою населених пунктів</t>
  </si>
  <si>
    <t>Реконструкція парку ім. Т. Шевченко, в т.ч. ПКД</t>
  </si>
  <si>
    <t xml:space="preserve">Капітальний ремонт дороги по вул.Сакко і Ванцетті м.Ніжин,в т.ч.ПКД 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</si>
  <si>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</si>
  <si>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</si>
  <si>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</si>
  <si>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</si>
  <si>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</si>
  <si>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</si>
  <si>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</si>
  <si>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освіта                                                  1200</t>
  </si>
  <si>
    <t>у 2023 році</t>
  </si>
  <si>
    <t>Обсяги</t>
  </si>
  <si>
    <t>капітальних вкладень бюджету Ніжинської міської ТГ у розрізі інвестиційних проектів</t>
  </si>
  <si>
    <t>Обсяг капітальних вкладень місцевого бюджету у 2023 році, гривень</t>
  </si>
  <si>
    <t>Будівництво світлофорного обєкту на перехресті вулиці Шевченка з вулицею Синяківська, в т.ч. ПКД</t>
  </si>
  <si>
    <t>Реконструкція приміщень будівлі з окремою одноповерховою прибудовою під влаштування санітарних вузлів Ніжинської загальноосвітньої школи І-ІІІ ступенів №7 розташованої по вул.Гоголя, 15 м.Ніжин</t>
  </si>
  <si>
    <t>Будівництво освітніх установ та закладів</t>
  </si>
  <si>
    <t>Реставрація пам’яток культури історії та архітектури</t>
  </si>
  <si>
    <t xml:space="preserve"> Реставраційні роботи меморіального будинку -музею Юрія Лисянського (заходи з пристосування будинку для створення музею)</t>
  </si>
  <si>
    <t>Проектування, реставрація та охорона пам’яток архітектури</t>
  </si>
  <si>
    <t>Будівництво медичних установ та закладів</t>
  </si>
  <si>
    <t>Реконструкція нежитлової будівлі "Аптека" під амбулаторію сімейної медицини м.Ніжин, вулиця Озерна, будинок 21, в т.ч. ПКД</t>
  </si>
  <si>
    <t>Будівництво інших об’єктів  комунальної власності</t>
  </si>
  <si>
    <t>Облаштування Громадського простору вздовж р. Остер по вул. Набережна в т.ч. ПКД</t>
  </si>
  <si>
    <t>Будівництво бомбосховищ, в т.ч. ПКД</t>
  </si>
  <si>
    <t>Реконструкція самопливного колектору по вул. Шевченка та вул.Синяківська в м.Ніжин Чернігівської обл., в т.ч.ПКД</t>
  </si>
  <si>
    <t>Кондиціонери в кабінети(25шт)-500000 грн, підмосток пересувний -47000 грн</t>
  </si>
  <si>
    <t>Міська цільова Програма фінансової підтримки КНП«Ніжинська центральна міська лікарня ім.М.Галицького» на 2023 р. (придбання медичного обладнання та виробів медичного призначення)</t>
  </si>
  <si>
    <t>Міська цільова програма  "Фінансова підтримка та розвиток  КНП "Ніжинський міський пологовий будинок на 2023 рік"( автоклав паровий-500000грн, операційний стіл -500000грн)</t>
  </si>
  <si>
    <t>0217322</t>
  </si>
  <si>
    <t>Програма інформатизації діяльності виконавчого комітету Ніжинської міської ради Чернігівської області на 2023 (Виконком)</t>
  </si>
  <si>
    <t>Комплексна програма заходів та робіт з територіальної оборони Ніжинської територіальної громади на 2023 рік (дизель-бензо-електроагрегатів, бронежилетів,наметів для розгортання в польових умовах, засобів зв’язку (в т.ч. радіостанцій), комп’ютерного обладнання, комп’ютерної техніки, тепловізорів, квадокоптерів, авотранспортних засобів.</t>
  </si>
  <si>
    <t>Міська цільова програма  "Фінансова підтримка та розвиток  КНП "Ніжинський міський пологовий будинок на 2023 рік"          (Реконструкція припливно-витяжної вентиляції нежитлової будівлі Головний корпус, Блок А (найпростіше укриття) КНП "Ніжинський міський пологовий будинок" в т.ч. ПВР-100000грн, Реконструкція припливно-витяжної вентиляції нежитлової будівлі Головний корпус, Блок В (найпростіше укриття) КНП "Ніжинський міський пологовий будинок" в т.ч. ПВР-900000грн</t>
  </si>
  <si>
    <t>Заходи та роботи з територіальної оборони</t>
  </si>
  <si>
    <t>0611010</t>
  </si>
  <si>
    <t xml:space="preserve"> Надання дошкільної освiти</t>
  </si>
  <si>
    <t>Пральні машини для ЗДО  №2, №25</t>
  </si>
  <si>
    <t>Капітальний ремонт їдальні ДНЗ №12</t>
  </si>
  <si>
    <t>Капітальний ремонт їдальні ДНЗ  №16, в т.ч. ПВР</t>
  </si>
  <si>
    <t>Капітальний ремонт  фасаду ДНЗ №14</t>
  </si>
  <si>
    <t>Капітальний ремонт даху ДНЗ  №16, в т.ч. ПВР</t>
  </si>
  <si>
    <t>Капітальний ремонт системи водовідведення ДНЗ №17, в т.ч. ПВР</t>
  </si>
  <si>
    <t>Капітальний ремонт системи водовідведення ДНЗ №25, в т.ч. ПВР</t>
  </si>
  <si>
    <t>0617321</t>
  </si>
  <si>
    <t xml:space="preserve"> Пральна машина для НВК №16 -25000 грн, котел для ЗОШ №13-300000 грн </t>
  </si>
  <si>
    <t>Капітальний ремонт даху ЗОШ № 1, в т.ч. ПКД</t>
  </si>
  <si>
    <t>Капітальний ремонт фасаду ЗЗСО  № 7, в т.ч. ПКД</t>
  </si>
  <si>
    <t>Капітальний ремонт частини даху ЗОШ № 7 м.Ніжин, вул. Гоголя,15 Чернігівська обл., в т.ч. ПКД</t>
  </si>
  <si>
    <t>Капітальний ремонт внутрішнього оздоблення  ЗЗСО  № 7, в т.ч. ПКД</t>
  </si>
  <si>
    <t>Капітальний ремонт спортивного залу ННВК №16, в т.ч. ПКД</t>
  </si>
  <si>
    <t>Капітальний ремонт фасаду гімназії № 13, в т.ч. ПВР</t>
  </si>
  <si>
    <t>0611021</t>
  </si>
  <si>
    <t>Програма інформатизації діяльності Управління освіти Ніжинської міської ради на 2023 рік (придбання комп’ютерної техніки для Міського МЦПРПП)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</si>
  <si>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 (9шт)</t>
  </si>
  <si>
    <t>Капітальний ремонт туалетних кімнат у приміщенні Територіального центру по вул. Шеченка, 99-Є у м. Ніжин Чернігівської обл, в т.ч. ПКД</t>
  </si>
  <si>
    <t>Програма інформатизації діяльності Управління соціального захисту населення Ніжинської міської ради  Чернігівської області на 2023 рік, в т.ч.  НЦСССДМ-23000 грн, Територальний центр соціального обслуговування - 26000 грн.</t>
  </si>
  <si>
    <t xml:space="preserve">Надання спеціальної освіти мистецьким школам  </t>
  </si>
  <si>
    <t>Кларнет для ДМШ-27000 грн, цифрове фортепіано для класу класичного танцю для ДХШ - 49900 грн</t>
  </si>
  <si>
    <t>Забезпечення діяльності музеїв і виставок</t>
  </si>
  <si>
    <t xml:space="preserve">Придбання експозиційного обладнання меморіального будинку -музею Юрія Лисянського -460000 грн, придбання елементів експозиції меморіального будинку -музею Юрія Лисянського-550000 грн, придбання мультимедійної системи інформаційного забезпечення функціонування експозиції меморіального будинку -музею Юрія Лисянського-520000 грн                                                            </t>
  </si>
  <si>
    <t>Капітальний  ремонт даху адмінбудівлі на стадіоні "Спартак", в т.ч. ПКД</t>
  </si>
  <si>
    <t>Капітальний ремонт дороги по вул.Гербеля в т.ч.ПКД</t>
  </si>
  <si>
    <t xml:space="preserve">Капітальний ремонт тротуару по вул Широкомагерська від №18 до №28 з облаштуванням підвищеного пішохідного переходу на перехресті з вул. Чернігівська в м.Ніжин, Чернігівської обл. в т.ч ПКД                                                                                                    </t>
  </si>
  <si>
    <t>МЦП "Розвитку та фінансової підтримки комунальних підприємств Ніжинської міської ТГ на 2023 рік"( КП "НУВКГ"-10000000 грн, КК КП "Північна"-1000000 грн)</t>
  </si>
  <si>
    <t>Придбання кондиціонера</t>
  </si>
  <si>
    <t>Міська програма реалізації повноважень міської ради у галузі земельних відносин на 2023рік</t>
  </si>
  <si>
    <t>Міська програма реалізації повноважень міської ради у галузі земельних відносин на 2023 рік</t>
  </si>
  <si>
    <t>0218240</t>
  </si>
  <si>
    <t>профінансовано  за  березень</t>
  </si>
  <si>
    <t>ПРОФІНАНСОВАНО у березні</t>
  </si>
  <si>
    <t>профінанс в березні</t>
  </si>
  <si>
    <t>станом на 31.03.2023 р.</t>
  </si>
  <si>
    <t xml:space="preserve">Касові на 01.04.2023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</si>
</sst>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6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color indexed="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5" fillId="0" borderId="0">
      <alignment vertical="top"/>
    </xf>
  </cellStyleXfs>
  <cellXfs count="379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12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6" borderId="2" xfId="0" applyFont="1" applyFill="1" applyBorder="1"/>
    <xf numFmtId="0" fontId="17" fillId="6" borderId="2" xfId="0" applyFont="1" applyFill="1" applyBorder="1"/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wrapText="1"/>
    </xf>
    <xf numFmtId="166" fontId="36" fillId="0" borderId="2" xfId="1" applyNumberFormat="1" applyFont="1" applyFill="1" applyBorder="1" applyAlignment="1">
      <alignment vertical="top" wrapText="1"/>
    </xf>
    <xf numFmtId="0" fontId="32" fillId="6" borderId="2" xfId="0" applyFont="1" applyFill="1" applyBorder="1" applyAlignment="1">
      <alignment horizontal="left" vertical="center" wrapText="1"/>
    </xf>
    <xf numFmtId="0" fontId="7" fillId="7" borderId="2" xfId="0" applyFont="1" applyFill="1" applyBorder="1"/>
    <xf numFmtId="0" fontId="8" fillId="7" borderId="2" xfId="0" applyFont="1" applyFill="1" applyBorder="1" applyAlignment="1">
      <alignment horizontal="left" vertical="center" wrapText="1"/>
    </xf>
    <xf numFmtId="0" fontId="7" fillId="6" borderId="2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2" fillId="6" borderId="2" xfId="0" applyNumberFormat="1" applyFont="1" applyFill="1" applyBorder="1" applyAlignment="1">
      <alignment horizontal="center" vertical="center" wrapText="1"/>
    </xf>
    <xf numFmtId="49" fontId="32" fillId="6" borderId="2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7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166" fontId="40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40" fillId="2" borderId="5" xfId="1" applyNumberFormat="1" applyFont="1" applyFill="1" applyBorder="1" applyAlignment="1">
      <alignment vertical="top" wrapText="1"/>
    </xf>
    <xf numFmtId="166" fontId="40" fillId="0" borderId="5" xfId="1" applyNumberFormat="1" applyFont="1" applyFill="1" applyBorder="1" applyAlignment="1">
      <alignment vertical="top" wrapText="1"/>
    </xf>
    <xf numFmtId="0" fontId="12" fillId="9" borderId="2" xfId="0" applyFont="1" applyFill="1" applyBorder="1"/>
    <xf numFmtId="49" fontId="7" fillId="9" borderId="2" xfId="0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0" fontId="12" fillId="10" borderId="2" xfId="0" applyFont="1" applyFill="1" applyBorder="1"/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left" wrapText="1"/>
    </xf>
    <xf numFmtId="0" fontId="12" fillId="5" borderId="2" xfId="0" applyFont="1" applyFill="1" applyBorder="1"/>
    <xf numFmtId="0" fontId="16" fillId="2" borderId="2" xfId="0" applyFont="1" applyFill="1" applyBorder="1" applyAlignment="1">
      <alignment horizontal="left" vertical="center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1" fillId="5" borderId="7" xfId="0" applyNumberFormat="1" applyFont="1" applyFill="1" applyBorder="1" applyAlignment="1">
      <alignment horizontal="center" vertical="center" wrapText="1"/>
    </xf>
    <xf numFmtId="166" fontId="36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8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12" fillId="11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top" wrapText="1"/>
    </xf>
    <xf numFmtId="0" fontId="40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0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0" fontId="40" fillId="6" borderId="5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left" vertical="center" wrapText="1"/>
    </xf>
    <xf numFmtId="4" fontId="31" fillId="0" borderId="2" xfId="0" applyNumberFormat="1" applyFont="1" applyFill="1" applyBorder="1" applyAlignment="1">
      <alignment horizontal="center" vertical="center" wrapText="1"/>
    </xf>
    <xf numFmtId="4" fontId="44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31" fillId="5" borderId="5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66" fontId="40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46" fillId="0" borderId="2" xfId="0" applyFont="1" applyBorder="1" applyAlignment="1">
      <alignment horizontal="left" vertical="top" wrapText="1"/>
    </xf>
    <xf numFmtId="4" fontId="32" fillId="5" borderId="2" xfId="0" applyNumberFormat="1" applyFont="1" applyFill="1" applyBorder="1" applyAlignment="1">
      <alignment horizontal="center" vertical="center" wrapText="1"/>
    </xf>
    <xf numFmtId="4" fontId="33" fillId="5" borderId="2" xfId="0" applyNumberFormat="1" applyFont="1" applyFill="1" applyBorder="1" applyAlignment="1">
      <alignment horizontal="center" vertical="center"/>
    </xf>
    <xf numFmtId="2" fontId="33" fillId="5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2" fillId="10" borderId="2" xfId="0" applyNumberFormat="1" applyFont="1" applyFill="1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48" fillId="0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2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5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8" fillId="0" borderId="2" xfId="0" applyNumberFormat="1" applyFont="1" applyBorder="1" applyAlignment="1">
      <alignment horizontal="center" vertical="center"/>
    </xf>
    <xf numFmtId="4" fontId="32" fillId="8" borderId="2" xfId="0" applyNumberFormat="1" applyFont="1" applyFill="1" applyBorder="1" applyAlignment="1">
      <alignment horizontal="center" vertical="center"/>
    </xf>
    <xf numFmtId="166" fontId="40" fillId="6" borderId="2" xfId="1" applyNumberFormat="1" applyFont="1" applyFill="1" applyBorder="1" applyAlignment="1">
      <alignment vertical="top" wrapText="1"/>
    </xf>
    <xf numFmtId="166" fontId="45" fillId="6" borderId="2" xfId="1" applyNumberFormat="1" applyFont="1" applyFill="1" applyBorder="1" applyAlignment="1">
      <alignment vertical="top" wrapText="1"/>
    </xf>
    <xf numFmtId="4" fontId="40" fillId="0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left" vertical="center" wrapText="1"/>
    </xf>
    <xf numFmtId="4" fontId="33" fillId="6" borderId="2" xfId="0" applyNumberFormat="1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wrapText="1"/>
    </xf>
    <xf numFmtId="0" fontId="32" fillId="11" borderId="2" xfId="0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left" wrapText="1"/>
    </xf>
    <xf numFmtId="49" fontId="37" fillId="0" borderId="2" xfId="0" applyNumberFormat="1" applyFont="1" applyBorder="1" applyAlignment="1">
      <alignment horizontal="center" vertical="top" wrapText="1"/>
    </xf>
    <xf numFmtId="49" fontId="43" fillId="6" borderId="2" xfId="0" applyNumberFormat="1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/>
    <xf numFmtId="0" fontId="0" fillId="3" borderId="2" xfId="0" applyFill="1" applyBorder="1" applyAlignment="1">
      <alignment horizontal="center" vertical="center"/>
    </xf>
    <xf numFmtId="0" fontId="40" fillId="0" borderId="2" xfId="0" applyFont="1" applyBorder="1" applyAlignment="1">
      <alignment wrapText="1"/>
    </xf>
    <xf numFmtId="0" fontId="51" fillId="2" borderId="2" xfId="0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wrapText="1"/>
    </xf>
    <xf numFmtId="166" fontId="37" fillId="6" borderId="2" xfId="1" applyNumberFormat="1" applyFont="1" applyFill="1" applyBorder="1" applyAlignment="1">
      <alignment vertical="top" wrapText="1"/>
    </xf>
    <xf numFmtId="166" fontId="38" fillId="0" borderId="2" xfId="1" applyNumberFormat="1" applyFont="1" applyFill="1" applyBorder="1" applyAlignment="1">
      <alignment vertical="center" wrapText="1"/>
    </xf>
    <xf numFmtId="0" fontId="52" fillId="6" borderId="2" xfId="0" applyFont="1" applyFill="1" applyBorder="1" applyAlignment="1">
      <alignment wrapText="1"/>
    </xf>
    <xf numFmtId="0" fontId="50" fillId="6" borderId="2" xfId="0" applyFont="1" applyFill="1" applyBorder="1"/>
    <xf numFmtId="0" fontId="40" fillId="0" borderId="2" xfId="0" applyFont="1" applyBorder="1"/>
    <xf numFmtId="4" fontId="7" fillId="6" borderId="2" xfId="0" applyNumberFormat="1" applyFont="1" applyFill="1" applyBorder="1" applyAlignment="1">
      <alignment horizontal="center" vertical="center"/>
    </xf>
    <xf numFmtId="0" fontId="50" fillId="6" borderId="2" xfId="0" applyFont="1" applyFill="1" applyBorder="1" applyAlignment="1">
      <alignment wrapText="1"/>
    </xf>
    <xf numFmtId="0" fontId="50" fillId="11" borderId="2" xfId="0" applyFont="1" applyFill="1" applyBorder="1"/>
    <xf numFmtId="0" fontId="31" fillId="0" borderId="2" xfId="0" applyFont="1" applyFill="1" applyBorder="1" applyAlignment="1">
      <alignment wrapText="1"/>
    </xf>
    <xf numFmtId="0" fontId="31" fillId="0" borderId="2" xfId="0" applyFont="1" applyBorder="1" applyAlignment="1">
      <alignment wrapText="1"/>
    </xf>
    <xf numFmtId="0" fontId="51" fillId="0" borderId="2" xfId="0" applyFont="1" applyBorder="1" applyAlignment="1">
      <alignment horizontal="left" vertical="top" wrapText="1" indent="1"/>
    </xf>
    <xf numFmtId="0" fontId="31" fillId="0" borderId="2" xfId="0" applyFont="1" applyBorder="1" applyAlignment="1">
      <alignment horizontal="left" vertical="top" wrapText="1" indent="1"/>
    </xf>
    <xf numFmtId="0" fontId="51" fillId="6" borderId="2" xfId="0" applyFont="1" applyFill="1" applyBorder="1" applyAlignment="1">
      <alignment horizontal="left" vertical="top" wrapText="1" indent="1"/>
    </xf>
    <xf numFmtId="166" fontId="50" fillId="6" borderId="5" xfId="1" applyNumberFormat="1" applyFont="1" applyFill="1" applyBorder="1" applyAlignment="1">
      <alignment vertical="top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7" fillId="11" borderId="2" xfId="0" applyFont="1" applyFill="1" applyBorder="1" applyAlignment="1">
      <alignment wrapText="1"/>
    </xf>
    <xf numFmtId="4" fontId="32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49" fontId="30" fillId="9" borderId="2" xfId="0" applyNumberFormat="1" applyFont="1" applyFill="1" applyBorder="1" applyAlignment="1">
      <alignment horizontal="center" wrapText="1"/>
    </xf>
    <xf numFmtId="0" fontId="51" fillId="6" borderId="2" xfId="0" applyFont="1" applyFill="1" applyBorder="1" applyAlignment="1">
      <alignment wrapText="1"/>
    </xf>
    <xf numFmtId="0" fontId="54" fillId="0" borderId="2" xfId="0" applyFont="1" applyBorder="1" applyAlignment="1">
      <alignment horizontal="left" vertical="center" wrapText="1"/>
    </xf>
    <xf numFmtId="0" fontId="55" fillId="6" borderId="2" xfId="0" applyFont="1" applyFill="1" applyBorder="1" applyAlignment="1">
      <alignment wrapText="1"/>
    </xf>
    <xf numFmtId="0" fontId="56" fillId="0" borderId="2" xfId="0" applyFont="1" applyBorder="1" applyAlignment="1">
      <alignment wrapText="1"/>
    </xf>
    <xf numFmtId="0" fontId="56" fillId="0" borderId="2" xfId="0" applyFont="1" applyFill="1" applyBorder="1" applyAlignment="1">
      <alignment wrapText="1"/>
    </xf>
    <xf numFmtId="0" fontId="55" fillId="6" borderId="2" xfId="0" applyFont="1" applyFill="1" applyBorder="1"/>
    <xf numFmtId="0" fontId="40" fillId="0" borderId="2" xfId="0" applyFont="1" applyFill="1" applyBorder="1" applyAlignment="1">
      <alignment horizontal="left" vertical="center" wrapText="1"/>
    </xf>
    <xf numFmtId="0" fontId="57" fillId="6" borderId="2" xfId="0" applyFont="1" applyFill="1" applyBorder="1" applyAlignment="1">
      <alignment wrapText="1"/>
    </xf>
    <xf numFmtId="0" fontId="51" fillId="6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166" fontId="50" fillId="6" borderId="2" xfId="1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50" fillId="6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8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43" fillId="6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59" fillId="0" borderId="2" xfId="0" applyFont="1" applyFill="1" applyBorder="1" applyAlignment="1">
      <alignment wrapText="1"/>
    </xf>
    <xf numFmtId="0" fontId="37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60" fillId="6" borderId="2" xfId="0" applyFont="1" applyFill="1" applyBorder="1" applyAlignment="1">
      <alignment wrapText="1"/>
    </xf>
    <xf numFmtId="0" fontId="59" fillId="0" borderId="2" xfId="0" applyFont="1" applyBorder="1" applyAlignment="1">
      <alignment vertical="top" wrapText="1"/>
    </xf>
    <xf numFmtId="0" fontId="30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51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49" fontId="8" fillId="9" borderId="2" xfId="0" applyNumberFormat="1" applyFont="1" applyFill="1" applyBorder="1" applyAlignment="1">
      <alignment horizontal="center" wrapText="1"/>
    </xf>
    <xf numFmtId="0" fontId="38" fillId="0" borderId="2" xfId="0" applyFont="1" applyBorder="1" applyAlignment="1">
      <alignment horizontal="left" vertical="top" wrapText="1"/>
    </xf>
    <xf numFmtId="0" fontId="40" fillId="0" borderId="5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vertical="top" wrapText="1"/>
    </xf>
    <xf numFmtId="0" fontId="60" fillId="6" borderId="2" xfId="0" applyFont="1" applyFill="1" applyBorder="1" applyAlignment="1">
      <alignment horizontal="center" wrapText="1"/>
    </xf>
    <xf numFmtId="0" fontId="56" fillId="0" borderId="5" xfId="0" applyFont="1" applyBorder="1" applyAlignment="1">
      <alignment wrapText="1"/>
    </xf>
    <xf numFmtId="0" fontId="45" fillId="11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61" fillId="8" borderId="2" xfId="0" applyFont="1" applyFill="1" applyBorder="1" applyAlignment="1">
      <alignment horizontal="left" wrapText="1"/>
    </xf>
    <xf numFmtId="0" fontId="61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2" fillId="8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4" fontId="56" fillId="0" borderId="2" xfId="0" applyNumberFormat="1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left" vertical="center" wrapText="1"/>
    </xf>
    <xf numFmtId="0" fontId="31" fillId="0" borderId="2" xfId="0" applyNumberFormat="1" applyFont="1" applyFill="1" applyBorder="1" applyAlignment="1">
      <alignment wrapText="1"/>
    </xf>
    <xf numFmtId="0" fontId="62" fillId="6" borderId="2" xfId="0" applyFont="1" applyFill="1" applyBorder="1"/>
    <xf numFmtId="49" fontId="38" fillId="0" borderId="2" xfId="0" applyNumberFormat="1" applyFont="1" applyFill="1" applyBorder="1" applyAlignment="1">
      <alignment horizontal="center" wrapText="1"/>
    </xf>
    <xf numFmtId="0" fontId="63" fillId="0" borderId="2" xfId="0" applyFont="1" applyFill="1" applyBorder="1" applyAlignment="1">
      <alignment horizontal="center"/>
    </xf>
    <xf numFmtId="0" fontId="56" fillId="0" borderId="2" xfId="0" applyFont="1" applyBorder="1" applyAlignment="1">
      <alignment vertical="center"/>
    </xf>
    <xf numFmtId="4" fontId="45" fillId="6" borderId="2" xfId="0" applyNumberFormat="1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0" fontId="56" fillId="0" borderId="2" xfId="0" applyFont="1" applyFill="1" applyBorder="1" applyAlignment="1">
      <alignment vertical="center" wrapText="1"/>
    </xf>
    <xf numFmtId="0" fontId="62" fillId="6" borderId="0" xfId="0" applyFont="1" applyFill="1"/>
    <xf numFmtId="0" fontId="65" fillId="6" borderId="2" xfId="0" applyFont="1" applyFill="1" applyBorder="1"/>
    <xf numFmtId="0" fontId="66" fillId="6" borderId="2" xfId="0" applyFont="1" applyFill="1" applyBorder="1" applyAlignment="1">
      <alignment wrapText="1"/>
    </xf>
    <xf numFmtId="0" fontId="52" fillId="6" borderId="2" xfId="0" applyFont="1" applyFill="1" applyBorder="1" applyAlignment="1">
      <alignment horizontal="left" vertical="top"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6" fillId="5" borderId="2" xfId="0" applyNumberFormat="1" applyFont="1" applyFill="1" applyBorder="1" applyAlignment="1">
      <alignment horizontal="center"/>
    </xf>
    <xf numFmtId="0" fontId="64" fillId="6" borderId="2" xfId="0" applyFont="1" applyFill="1" applyBorder="1"/>
    <xf numFmtId="166" fontId="40" fillId="0" borderId="2" xfId="1" applyNumberFormat="1" applyFont="1" applyFill="1" applyBorder="1" applyAlignment="1">
      <alignment horizontal="left" vertical="center" wrapText="1"/>
    </xf>
    <xf numFmtId="166" fontId="54" fillId="6" borderId="2" xfId="1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vertical="center" wrapText="1"/>
    </xf>
    <xf numFmtId="0" fontId="37" fillId="6" borderId="2" xfId="0" applyFont="1" applyFill="1" applyBorder="1" applyAlignment="1">
      <alignment horizontal="left" wrapText="1"/>
    </xf>
    <xf numFmtId="49" fontId="43" fillId="6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37" fillId="6" borderId="2" xfId="0" applyFont="1" applyFill="1" applyBorder="1" applyAlignment="1">
      <alignment wrapText="1"/>
    </xf>
    <xf numFmtId="4" fontId="31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27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47" fillId="5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49" fillId="0" borderId="2" xfId="0" applyNumberFormat="1" applyFont="1" applyFill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48" fillId="5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49" fontId="7" fillId="6" borderId="2" xfId="0" applyNumberFormat="1" applyFont="1" applyFill="1" applyBorder="1" applyAlignment="1">
      <alignment horizontal="center"/>
    </xf>
    <xf numFmtId="49" fontId="67" fillId="6" borderId="2" xfId="0" applyNumberFormat="1" applyFont="1" applyFill="1" applyBorder="1" applyAlignment="1">
      <alignment horizontal="center"/>
    </xf>
    <xf numFmtId="49" fontId="67" fillId="3" borderId="2" xfId="0" applyNumberFormat="1" applyFont="1" applyFill="1" applyBorder="1" applyAlignment="1">
      <alignment horizontal="center" wrapText="1"/>
    </xf>
    <xf numFmtId="49" fontId="43" fillId="6" borderId="2" xfId="0" applyNumberFormat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41"/>
  <sheetViews>
    <sheetView tabSelected="1" view="pageBreakPreview" zoomScale="60" zoomScaleNormal="60" workbookViewId="0">
      <selection activeCell="U234" sqref="U234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3.140625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56"/>
    </row>
    <row r="3" spans="1:36" ht="6.75" hidden="1" customHeight="1">
      <c r="C3" t="s">
        <v>2</v>
      </c>
      <c r="D3" s="2"/>
      <c r="E3" s="256"/>
      <c r="F3" s="7"/>
      <c r="G3" s="7"/>
    </row>
    <row r="4" spans="1:36" ht="20.25">
      <c r="B4" s="216"/>
      <c r="C4" s="216"/>
      <c r="D4" s="216"/>
      <c r="E4" s="216"/>
      <c r="F4" s="216"/>
      <c r="G4" s="217"/>
      <c r="H4" s="217"/>
      <c r="I4" s="216"/>
    </row>
    <row r="5" spans="1:36" ht="42.75" customHeight="1">
      <c r="B5" s="377" t="s">
        <v>113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</row>
    <row r="6" spans="1:36" ht="30.75" customHeight="1">
      <c r="B6" s="378" t="s">
        <v>114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P6" s="358"/>
      <c r="Q6" s="358"/>
      <c r="R6" s="358"/>
      <c r="S6" s="358"/>
      <c r="T6" s="358"/>
      <c r="U6" s="374" t="s">
        <v>173</v>
      </c>
      <c r="V6" s="374"/>
      <c r="W6" s="374"/>
      <c r="X6" s="374"/>
      <c r="Y6" s="374"/>
    </row>
    <row r="7" spans="1:36" ht="39.75" customHeight="1">
      <c r="A7" s="68"/>
      <c r="B7" s="377" t="s">
        <v>112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68"/>
      <c r="N7" s="68"/>
      <c r="O7" s="68"/>
      <c r="P7" s="68"/>
      <c r="Q7" s="68"/>
      <c r="R7" s="68"/>
      <c r="S7" s="68"/>
      <c r="T7" s="68" t="s">
        <v>4</v>
      </c>
      <c r="U7" s="68"/>
      <c r="V7" s="68"/>
    </row>
    <row r="8" spans="1:36" ht="51.75" customHeight="1">
      <c r="A8" s="356" t="s">
        <v>3</v>
      </c>
      <c r="B8" s="257" t="s">
        <v>2</v>
      </c>
      <c r="C8" s="258" t="s">
        <v>78</v>
      </c>
      <c r="D8" s="359" t="s">
        <v>76</v>
      </c>
      <c r="E8" s="360" t="s">
        <v>115</v>
      </c>
      <c r="F8" s="363" t="s">
        <v>79</v>
      </c>
      <c r="G8" s="368" t="s">
        <v>170</v>
      </c>
      <c r="H8" s="218"/>
      <c r="I8" s="365" t="s">
        <v>171</v>
      </c>
      <c r="J8" s="366"/>
      <c r="K8" s="366"/>
      <c r="L8" s="366"/>
      <c r="M8" s="366"/>
      <c r="N8" s="366"/>
      <c r="O8" s="366"/>
      <c r="P8" s="366"/>
      <c r="Q8" s="366"/>
      <c r="R8" s="366"/>
      <c r="S8" s="367"/>
      <c r="T8" s="361" t="s">
        <v>172</v>
      </c>
      <c r="U8" s="372" t="s">
        <v>174</v>
      </c>
      <c r="V8" s="370" t="s">
        <v>5</v>
      </c>
      <c r="W8" s="375" t="s">
        <v>27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57"/>
      <c r="B9" s="38"/>
      <c r="C9" s="259" t="s">
        <v>77</v>
      </c>
      <c r="D9" s="359"/>
      <c r="E9" s="360"/>
      <c r="F9" s="364"/>
      <c r="G9" s="369"/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362"/>
      <c r="U9" s="373"/>
      <c r="V9" s="371"/>
      <c r="W9" s="376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2.25" hidden="1" customHeight="1">
      <c r="A10" s="124"/>
      <c r="B10" s="125" t="s">
        <v>18</v>
      </c>
      <c r="C10" s="211" t="s">
        <v>28</v>
      </c>
      <c r="D10" s="126"/>
      <c r="E10" s="177">
        <f>E11</f>
        <v>0</v>
      </c>
      <c r="F10" s="177">
        <f t="shared" ref="F10:W10" si="0">F11</f>
        <v>0</v>
      </c>
      <c r="G10" s="177">
        <f t="shared" si="0"/>
        <v>0</v>
      </c>
      <c r="H10" s="177">
        <f t="shared" si="0"/>
        <v>0</v>
      </c>
      <c r="I10" s="177">
        <f t="shared" si="0"/>
        <v>0</v>
      </c>
      <c r="J10" s="177">
        <f t="shared" si="0"/>
        <v>0</v>
      </c>
      <c r="K10" s="177">
        <f t="shared" si="0"/>
        <v>0</v>
      </c>
      <c r="L10" s="177">
        <f t="shared" si="0"/>
        <v>0</v>
      </c>
      <c r="M10" s="177">
        <f t="shared" si="0"/>
        <v>0</v>
      </c>
      <c r="N10" s="177">
        <f t="shared" si="0"/>
        <v>0</v>
      </c>
      <c r="O10" s="177">
        <f t="shared" si="0"/>
        <v>0</v>
      </c>
      <c r="P10" s="177">
        <f t="shared" si="0"/>
        <v>0</v>
      </c>
      <c r="Q10" s="177">
        <f t="shared" si="0"/>
        <v>0</v>
      </c>
      <c r="R10" s="177">
        <f t="shared" si="0"/>
        <v>0</v>
      </c>
      <c r="S10" s="177">
        <f t="shared" si="0"/>
        <v>0</v>
      </c>
      <c r="T10" s="177">
        <f t="shared" si="0"/>
        <v>0</v>
      </c>
      <c r="U10" s="177">
        <f t="shared" si="0"/>
        <v>0</v>
      </c>
      <c r="V10" s="177">
        <f t="shared" si="0"/>
        <v>0</v>
      </c>
      <c r="W10" s="177" t="e">
        <f t="shared" si="0"/>
        <v>#DIV/0!</v>
      </c>
      <c r="X10" s="40"/>
      <c r="Y10" s="40"/>
      <c r="Z10" s="40"/>
      <c r="AA10" s="40"/>
      <c r="AB10" s="40"/>
      <c r="AC10" s="40"/>
      <c r="AD10" s="40"/>
      <c r="AE10" s="16"/>
      <c r="AF10" s="16"/>
      <c r="AG10" s="16"/>
      <c r="AH10" s="16"/>
      <c r="AI10" s="16"/>
      <c r="AJ10" s="16"/>
    </row>
    <row r="11" spans="1:36" ht="57.75" hidden="1" customHeight="1">
      <c r="A11" s="43"/>
      <c r="B11" s="100" t="s">
        <v>29</v>
      </c>
      <c r="C11" s="215" t="s">
        <v>30</v>
      </c>
      <c r="D11" s="109" t="s">
        <v>30</v>
      </c>
      <c r="E11" s="108">
        <f>E12+E13</f>
        <v>0</v>
      </c>
      <c r="F11" s="108">
        <f t="shared" ref="F11:V11" si="1">F12+F13</f>
        <v>0</v>
      </c>
      <c r="G11" s="108">
        <f t="shared" si="1"/>
        <v>0</v>
      </c>
      <c r="H11" s="108">
        <f t="shared" si="1"/>
        <v>0</v>
      </c>
      <c r="I11" s="108">
        <f t="shared" si="1"/>
        <v>0</v>
      </c>
      <c r="J11" s="108">
        <f t="shared" si="1"/>
        <v>0</v>
      </c>
      <c r="K11" s="108">
        <f t="shared" si="1"/>
        <v>0</v>
      </c>
      <c r="L11" s="108">
        <f t="shared" si="1"/>
        <v>0</v>
      </c>
      <c r="M11" s="108">
        <f t="shared" si="1"/>
        <v>0</v>
      </c>
      <c r="N11" s="108">
        <f t="shared" si="1"/>
        <v>0</v>
      </c>
      <c r="O11" s="108">
        <f t="shared" si="1"/>
        <v>0</v>
      </c>
      <c r="P11" s="108">
        <f t="shared" si="1"/>
        <v>0</v>
      </c>
      <c r="Q11" s="108">
        <f t="shared" si="1"/>
        <v>0</v>
      </c>
      <c r="R11" s="108">
        <f t="shared" si="1"/>
        <v>0</v>
      </c>
      <c r="S11" s="108">
        <f t="shared" si="1"/>
        <v>0</v>
      </c>
      <c r="T11" s="108">
        <f t="shared" si="1"/>
        <v>0</v>
      </c>
      <c r="U11" s="108">
        <f t="shared" si="1"/>
        <v>0</v>
      </c>
      <c r="V11" s="108">
        <f t="shared" si="1"/>
        <v>0</v>
      </c>
      <c r="W11" s="171" t="e">
        <f>U11*100/E11</f>
        <v>#DIV/0!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91.25" hidden="1" customHeight="1">
      <c r="A12" s="43">
        <v>1</v>
      </c>
      <c r="B12" s="75" t="s">
        <v>6</v>
      </c>
      <c r="C12" s="19" t="s">
        <v>22</v>
      </c>
      <c r="D12" s="90"/>
      <c r="E12" s="159"/>
      <c r="F12" s="159">
        <f>G12+T12</f>
        <v>0</v>
      </c>
      <c r="G12" s="159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59">
        <f>H12+I12+J12+K12+L12+M12+N12+O12+P12</f>
        <v>0</v>
      </c>
      <c r="U12" s="139"/>
      <c r="V12" s="159">
        <f>E12-F12</f>
        <v>0</v>
      </c>
      <c r="W12" s="174" t="e">
        <f>U12*100/E12</f>
        <v>#DIV/0!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0.75" customHeight="1">
      <c r="A13" s="43"/>
      <c r="B13" s="75"/>
      <c r="C13" s="19"/>
      <c r="D13" s="99"/>
      <c r="E13" s="159"/>
      <c r="F13" s="159">
        <f t="shared" ref="F13" si="2">G13+T13</f>
        <v>0</v>
      </c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59">
        <f t="shared" ref="T13" si="3">H13+I13+J13+K13+L13+M13+N13+O13+P13</f>
        <v>0</v>
      </c>
      <c r="U13" s="159"/>
      <c r="V13" s="159">
        <f>E13-F13</f>
        <v>0</v>
      </c>
      <c r="W13" s="174" t="e">
        <f>U13*100/E13</f>
        <v>#DIV/0!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39.5" customHeight="1">
      <c r="A14" s="124">
        <v>1</v>
      </c>
      <c r="B14" s="125" t="s">
        <v>13</v>
      </c>
      <c r="C14" s="240" t="s">
        <v>31</v>
      </c>
      <c r="D14" s="126"/>
      <c r="E14" s="177">
        <f t="shared" ref="E14:T14" si="4">E24+E15+E17+E22+E34+E20</f>
        <v>2500000</v>
      </c>
      <c r="F14" s="177">
        <f t="shared" si="4"/>
        <v>0</v>
      </c>
      <c r="G14" s="177">
        <f t="shared" si="4"/>
        <v>0</v>
      </c>
      <c r="H14" s="177">
        <f t="shared" si="4"/>
        <v>0</v>
      </c>
      <c r="I14" s="177">
        <f t="shared" si="4"/>
        <v>0</v>
      </c>
      <c r="J14" s="177">
        <f t="shared" si="4"/>
        <v>0</v>
      </c>
      <c r="K14" s="177">
        <f t="shared" si="4"/>
        <v>0</v>
      </c>
      <c r="L14" s="177">
        <f t="shared" si="4"/>
        <v>0</v>
      </c>
      <c r="M14" s="177">
        <f t="shared" si="4"/>
        <v>0</v>
      </c>
      <c r="N14" s="177">
        <f t="shared" si="4"/>
        <v>0</v>
      </c>
      <c r="O14" s="177">
        <f t="shared" si="4"/>
        <v>0</v>
      </c>
      <c r="P14" s="177">
        <f t="shared" si="4"/>
        <v>0</v>
      </c>
      <c r="Q14" s="177">
        <f t="shared" si="4"/>
        <v>0</v>
      </c>
      <c r="R14" s="177">
        <f t="shared" si="4"/>
        <v>0</v>
      </c>
      <c r="S14" s="177">
        <f t="shared" si="4"/>
        <v>0</v>
      </c>
      <c r="T14" s="177">
        <f t="shared" si="4"/>
        <v>0</v>
      </c>
      <c r="U14" s="177">
        <f>U24+U15+U17+U34+U20</f>
        <v>0</v>
      </c>
      <c r="V14" s="177">
        <f>V24+V15+V17+V22+V34+V20</f>
        <v>2500000</v>
      </c>
      <c r="W14" s="172">
        <f>U17*100/E17</f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37.5" hidden="1" customHeight="1">
      <c r="A15" s="76"/>
      <c r="B15" s="78"/>
      <c r="C15" s="85"/>
      <c r="D15" s="158"/>
      <c r="E15" s="160">
        <f>E16</f>
        <v>0</v>
      </c>
      <c r="F15" s="160">
        <f t="shared" ref="F15:V15" si="5">F16</f>
        <v>0</v>
      </c>
      <c r="G15" s="160">
        <f t="shared" si="5"/>
        <v>0</v>
      </c>
      <c r="H15" s="160">
        <f t="shared" si="5"/>
        <v>0</v>
      </c>
      <c r="I15" s="160">
        <f t="shared" si="5"/>
        <v>0</v>
      </c>
      <c r="J15" s="160">
        <f t="shared" si="5"/>
        <v>0</v>
      </c>
      <c r="K15" s="160">
        <f t="shared" si="5"/>
        <v>0</v>
      </c>
      <c r="L15" s="160">
        <f t="shared" si="5"/>
        <v>0</v>
      </c>
      <c r="M15" s="160">
        <f t="shared" si="5"/>
        <v>0</v>
      </c>
      <c r="N15" s="160">
        <f t="shared" si="5"/>
        <v>0</v>
      </c>
      <c r="O15" s="160">
        <f t="shared" si="5"/>
        <v>0</v>
      </c>
      <c r="P15" s="160">
        <f t="shared" si="5"/>
        <v>0</v>
      </c>
      <c r="Q15" s="160">
        <f t="shared" si="5"/>
        <v>0</v>
      </c>
      <c r="R15" s="160">
        <f t="shared" si="5"/>
        <v>0</v>
      </c>
      <c r="S15" s="160">
        <f t="shared" si="5"/>
        <v>0</v>
      </c>
      <c r="T15" s="160">
        <f t="shared" si="5"/>
        <v>0</v>
      </c>
      <c r="U15" s="160">
        <f t="shared" si="5"/>
        <v>0</v>
      </c>
      <c r="V15" s="160">
        <f t="shared" si="5"/>
        <v>0</v>
      </c>
      <c r="W15" s="172">
        <f t="shared" ref="W15:W16" si="6">U18*100/E18</f>
        <v>0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37.5" hidden="1" customHeight="1">
      <c r="A16" s="69"/>
      <c r="B16" s="75"/>
      <c r="C16" s="242"/>
      <c r="D16" s="230"/>
      <c r="E16" s="159"/>
      <c r="F16" s="179">
        <f>G16+T16</f>
        <v>0</v>
      </c>
      <c r="G16" s="190"/>
      <c r="H16" s="324"/>
      <c r="I16" s="325"/>
      <c r="J16" s="325"/>
      <c r="K16" s="325"/>
      <c r="L16" s="325"/>
      <c r="M16" s="326"/>
      <c r="N16" s="326"/>
      <c r="O16" s="326"/>
      <c r="P16" s="326"/>
      <c r="Q16" s="326"/>
      <c r="R16" s="327"/>
      <c r="S16" s="327"/>
      <c r="T16" s="173">
        <f>H16+I16+J16+K16</f>
        <v>0</v>
      </c>
      <c r="U16" s="180"/>
      <c r="V16" s="181">
        <f>E16-F16</f>
        <v>0</v>
      </c>
      <c r="W16" s="172">
        <f t="shared" si="6"/>
        <v>0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57.75" customHeight="1">
      <c r="A17" s="76">
        <v>2</v>
      </c>
      <c r="B17" s="100" t="s">
        <v>32</v>
      </c>
      <c r="C17" s="260" t="s">
        <v>81</v>
      </c>
      <c r="D17" s="243"/>
      <c r="E17" s="108">
        <f>E18+E19</f>
        <v>2500000</v>
      </c>
      <c r="F17" s="108">
        <f t="shared" ref="F17:V17" si="7">F18+F19</f>
        <v>0</v>
      </c>
      <c r="G17" s="108">
        <f t="shared" si="7"/>
        <v>0</v>
      </c>
      <c r="H17" s="108">
        <f t="shared" si="7"/>
        <v>0</v>
      </c>
      <c r="I17" s="108">
        <f t="shared" si="7"/>
        <v>0</v>
      </c>
      <c r="J17" s="108">
        <f t="shared" si="7"/>
        <v>0</v>
      </c>
      <c r="K17" s="108">
        <f t="shared" si="7"/>
        <v>0</v>
      </c>
      <c r="L17" s="108">
        <f t="shared" si="7"/>
        <v>0</v>
      </c>
      <c r="M17" s="108">
        <f t="shared" si="7"/>
        <v>0</v>
      </c>
      <c r="N17" s="108">
        <f t="shared" si="7"/>
        <v>0</v>
      </c>
      <c r="O17" s="108">
        <f t="shared" si="7"/>
        <v>0</v>
      </c>
      <c r="P17" s="108">
        <f t="shared" si="7"/>
        <v>0</v>
      </c>
      <c r="Q17" s="108">
        <f t="shared" si="7"/>
        <v>0</v>
      </c>
      <c r="R17" s="108">
        <f t="shared" si="7"/>
        <v>0</v>
      </c>
      <c r="S17" s="108">
        <f t="shared" si="7"/>
        <v>0</v>
      </c>
      <c r="T17" s="108">
        <f t="shared" si="7"/>
        <v>0</v>
      </c>
      <c r="U17" s="108">
        <f t="shared" si="7"/>
        <v>0</v>
      </c>
      <c r="V17" s="108">
        <f t="shared" si="7"/>
        <v>2500000</v>
      </c>
      <c r="W17" s="172">
        <f t="shared" ref="W17:W26" si="8">U17*100/E17</f>
        <v>0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60" customHeight="1">
      <c r="A18" s="69">
        <v>3</v>
      </c>
      <c r="B18" s="75" t="s">
        <v>43</v>
      </c>
      <c r="C18" s="116" t="s">
        <v>44</v>
      </c>
      <c r="D18" s="292" t="s">
        <v>116</v>
      </c>
      <c r="E18" s="159">
        <v>500000</v>
      </c>
      <c r="F18" s="170">
        <f>G18+T18</f>
        <v>0</v>
      </c>
      <c r="G18" s="173"/>
      <c r="H18" s="181"/>
      <c r="I18" s="329"/>
      <c r="J18" s="170"/>
      <c r="K18" s="170"/>
      <c r="L18" s="170"/>
      <c r="M18" s="170"/>
      <c r="N18" s="170"/>
      <c r="O18" s="170"/>
      <c r="P18" s="170"/>
      <c r="Q18" s="170"/>
      <c r="R18" s="173"/>
      <c r="S18" s="173"/>
      <c r="T18" s="173">
        <f>H18+I18+J18+K18+L18</f>
        <v>0</v>
      </c>
      <c r="U18" s="170">
        <v>0</v>
      </c>
      <c r="V18" s="181">
        <f>E18-F18</f>
        <v>500000</v>
      </c>
      <c r="W18" s="172">
        <f t="shared" si="8"/>
        <v>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41.25" customHeight="1">
      <c r="A19" s="69">
        <v>4</v>
      </c>
      <c r="B19" s="75" t="s">
        <v>14</v>
      </c>
      <c r="C19" s="261" t="s">
        <v>34</v>
      </c>
      <c r="D19" s="230" t="s">
        <v>80</v>
      </c>
      <c r="E19" s="159">
        <v>2000000</v>
      </c>
      <c r="F19" s="170">
        <f>G19+T19</f>
        <v>0</v>
      </c>
      <c r="G19" s="173"/>
      <c r="H19" s="181"/>
      <c r="I19" s="329"/>
      <c r="J19" s="170"/>
      <c r="K19" s="170"/>
      <c r="L19" s="170"/>
      <c r="M19" s="170"/>
      <c r="N19" s="170"/>
      <c r="O19" s="170"/>
      <c r="P19" s="170"/>
      <c r="Q19" s="170"/>
      <c r="R19" s="173"/>
      <c r="S19" s="173"/>
      <c r="T19" s="173"/>
      <c r="U19" s="170">
        <v>0</v>
      </c>
      <c r="V19" s="181">
        <f>E19-F19</f>
        <v>2000000</v>
      </c>
      <c r="W19" s="172">
        <f t="shared" si="8"/>
        <v>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112.5" hidden="1" customHeight="1">
      <c r="A20" s="76"/>
      <c r="B20" s="78"/>
      <c r="C20" s="82"/>
      <c r="D20" s="157"/>
      <c r="E20" s="108">
        <f>E21</f>
        <v>0</v>
      </c>
      <c r="F20" s="108">
        <f t="shared" ref="F20:V20" si="9">F21</f>
        <v>0</v>
      </c>
      <c r="G20" s="108">
        <f t="shared" si="9"/>
        <v>0</v>
      </c>
      <c r="H20" s="108">
        <f t="shared" si="9"/>
        <v>0</v>
      </c>
      <c r="I20" s="108">
        <f t="shared" si="9"/>
        <v>0</v>
      </c>
      <c r="J20" s="108">
        <f t="shared" si="9"/>
        <v>0</v>
      </c>
      <c r="K20" s="108">
        <f t="shared" si="9"/>
        <v>0</v>
      </c>
      <c r="L20" s="108">
        <f t="shared" si="9"/>
        <v>0</v>
      </c>
      <c r="M20" s="108">
        <f t="shared" si="9"/>
        <v>0</v>
      </c>
      <c r="N20" s="108">
        <f t="shared" si="9"/>
        <v>0</v>
      </c>
      <c r="O20" s="108">
        <f t="shared" si="9"/>
        <v>0</v>
      </c>
      <c r="P20" s="108">
        <f t="shared" si="9"/>
        <v>0</v>
      </c>
      <c r="Q20" s="108">
        <f t="shared" si="9"/>
        <v>0</v>
      </c>
      <c r="R20" s="108">
        <f t="shared" si="9"/>
        <v>0</v>
      </c>
      <c r="S20" s="108">
        <f t="shared" si="9"/>
        <v>0</v>
      </c>
      <c r="T20" s="108">
        <f t="shared" si="9"/>
        <v>0</v>
      </c>
      <c r="U20" s="108">
        <f t="shared" si="9"/>
        <v>0</v>
      </c>
      <c r="V20" s="108">
        <f t="shared" si="9"/>
        <v>0</v>
      </c>
      <c r="W20" s="172" t="e">
        <f t="shared" si="8"/>
        <v>#DIV/0!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112.5" hidden="1" customHeight="1">
      <c r="A21" s="69"/>
      <c r="B21" s="75"/>
      <c r="C21" s="110"/>
      <c r="D21" s="155"/>
      <c r="E21" s="159"/>
      <c r="F21" s="170">
        <f>G21+T21</f>
        <v>0</v>
      </c>
      <c r="G21" s="173"/>
      <c r="H21" s="181"/>
      <c r="I21" s="329"/>
      <c r="J21" s="170"/>
      <c r="K21" s="170"/>
      <c r="L21" s="170"/>
      <c r="M21" s="170"/>
      <c r="N21" s="170"/>
      <c r="O21" s="170"/>
      <c r="P21" s="170"/>
      <c r="Q21" s="170"/>
      <c r="R21" s="173"/>
      <c r="S21" s="173"/>
      <c r="T21" s="173">
        <f>H21+I21+J21</f>
        <v>0</v>
      </c>
      <c r="U21" s="170"/>
      <c r="V21" s="181">
        <f>E21-F21</f>
        <v>0</v>
      </c>
      <c r="W21" s="172" t="e">
        <f t="shared" si="8"/>
        <v>#DIV/0!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0.75" hidden="1" customHeight="1">
      <c r="A22" s="76"/>
      <c r="B22" s="78"/>
      <c r="C22" s="82"/>
      <c r="D22" s="157"/>
      <c r="E22" s="108">
        <f>E23</f>
        <v>0</v>
      </c>
      <c r="F22" s="108">
        <f t="shared" ref="F22:V22" si="10">F23</f>
        <v>0</v>
      </c>
      <c r="G22" s="108">
        <f t="shared" si="10"/>
        <v>0</v>
      </c>
      <c r="H22" s="108">
        <f t="shared" si="10"/>
        <v>0</v>
      </c>
      <c r="I22" s="108">
        <f t="shared" si="10"/>
        <v>0</v>
      </c>
      <c r="J22" s="108">
        <f t="shared" si="10"/>
        <v>0</v>
      </c>
      <c r="K22" s="108">
        <f t="shared" si="10"/>
        <v>0</v>
      </c>
      <c r="L22" s="108">
        <f t="shared" si="10"/>
        <v>0</v>
      </c>
      <c r="M22" s="108">
        <f t="shared" si="10"/>
        <v>0</v>
      </c>
      <c r="N22" s="108">
        <f t="shared" si="10"/>
        <v>0</v>
      </c>
      <c r="O22" s="108">
        <f t="shared" si="10"/>
        <v>0</v>
      </c>
      <c r="P22" s="108">
        <f t="shared" si="10"/>
        <v>0</v>
      </c>
      <c r="Q22" s="108">
        <f t="shared" si="10"/>
        <v>0</v>
      </c>
      <c r="R22" s="108">
        <f t="shared" si="10"/>
        <v>0</v>
      </c>
      <c r="S22" s="108">
        <f t="shared" si="10"/>
        <v>0</v>
      </c>
      <c r="T22" s="108">
        <f t="shared" si="10"/>
        <v>0</v>
      </c>
      <c r="U22" s="108">
        <f t="shared" si="10"/>
        <v>0</v>
      </c>
      <c r="V22" s="108">
        <f t="shared" si="10"/>
        <v>0</v>
      </c>
      <c r="W22" s="172" t="e">
        <f t="shared" si="8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87.75" hidden="1" customHeight="1">
      <c r="A23" s="69"/>
      <c r="B23" s="75"/>
      <c r="C23" s="162"/>
      <c r="D23" s="119"/>
      <c r="E23" s="159"/>
      <c r="F23" s="170">
        <f>G23+T23</f>
        <v>0</v>
      </c>
      <c r="G23" s="173"/>
      <c r="H23" s="181"/>
      <c r="I23" s="170"/>
      <c r="J23" s="170"/>
      <c r="K23" s="170"/>
      <c r="L23" s="170"/>
      <c r="M23" s="170"/>
      <c r="N23" s="170"/>
      <c r="O23" s="170"/>
      <c r="P23" s="170"/>
      <c r="Q23" s="170"/>
      <c r="R23" s="173"/>
      <c r="S23" s="173"/>
      <c r="T23" s="173">
        <f>H23+I23+J23+K23+L23</f>
        <v>0</v>
      </c>
      <c r="U23" s="181"/>
      <c r="V23" s="181">
        <f>E23-F23</f>
        <v>0</v>
      </c>
      <c r="W23" s="172" t="e">
        <f t="shared" si="8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48.75" hidden="1" customHeight="1">
      <c r="A24" s="76"/>
      <c r="B24" s="78" t="s">
        <v>32</v>
      </c>
      <c r="C24" s="112" t="s">
        <v>33</v>
      </c>
      <c r="D24" s="114" t="s">
        <v>33</v>
      </c>
      <c r="E24" s="108">
        <f>E28+E25+E26+E29+E30+E31+E32+E27+E33</f>
        <v>0</v>
      </c>
      <c r="F24" s="108">
        <f t="shared" ref="F24:V24" si="11">F28+F25+F26+F29+F30+F31+F32+F27+F33</f>
        <v>0</v>
      </c>
      <c r="G24" s="108">
        <f t="shared" si="11"/>
        <v>0</v>
      </c>
      <c r="H24" s="108">
        <f t="shared" si="11"/>
        <v>0</v>
      </c>
      <c r="I24" s="108">
        <f t="shared" si="11"/>
        <v>0</v>
      </c>
      <c r="J24" s="108">
        <f t="shared" si="11"/>
        <v>0</v>
      </c>
      <c r="K24" s="108">
        <f t="shared" si="11"/>
        <v>0</v>
      </c>
      <c r="L24" s="108">
        <f t="shared" si="11"/>
        <v>0</v>
      </c>
      <c r="M24" s="108">
        <f t="shared" si="11"/>
        <v>0</v>
      </c>
      <c r="N24" s="108">
        <f t="shared" si="11"/>
        <v>0</v>
      </c>
      <c r="O24" s="108">
        <f t="shared" si="11"/>
        <v>0</v>
      </c>
      <c r="P24" s="108">
        <f t="shared" si="11"/>
        <v>0</v>
      </c>
      <c r="Q24" s="108">
        <f t="shared" si="11"/>
        <v>0</v>
      </c>
      <c r="R24" s="108">
        <f t="shared" si="11"/>
        <v>0</v>
      </c>
      <c r="S24" s="108">
        <f t="shared" si="11"/>
        <v>0</v>
      </c>
      <c r="T24" s="108">
        <f t="shared" si="11"/>
        <v>0</v>
      </c>
      <c r="U24" s="108">
        <f t="shared" si="11"/>
        <v>0</v>
      </c>
      <c r="V24" s="108">
        <f t="shared" si="11"/>
        <v>0</v>
      </c>
      <c r="W24" s="172" t="e">
        <f t="shared" si="8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69" hidden="1" customHeight="1">
      <c r="A25" s="137"/>
      <c r="B25" s="140" t="s">
        <v>43</v>
      </c>
      <c r="C25" s="138" t="s">
        <v>44</v>
      </c>
      <c r="D25" s="120"/>
      <c r="E25" s="139"/>
      <c r="F25" s="170">
        <f t="shared" ref="F25:F31" si="12">G25+T25</f>
        <v>0</v>
      </c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39">
        <f t="shared" ref="T25:T33" si="13">H25+I25+J25+K25+L25+M25+N25+O25+P25+Q25</f>
        <v>0</v>
      </c>
      <c r="U25" s="139"/>
      <c r="V25" s="139">
        <f t="shared" ref="V25:V33" si="14">E25-F25</f>
        <v>0</v>
      </c>
      <c r="W25" s="172" t="e">
        <f t="shared" si="8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65.25" hidden="1" customHeight="1">
      <c r="A26" s="137"/>
      <c r="B26" s="140" t="s">
        <v>43</v>
      </c>
      <c r="C26" s="138" t="s">
        <v>44</v>
      </c>
      <c r="D26" s="120"/>
      <c r="E26" s="139"/>
      <c r="F26" s="170">
        <f t="shared" si="12"/>
        <v>0</v>
      </c>
      <c r="G26" s="139"/>
      <c r="H26" s="13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39">
        <f t="shared" si="13"/>
        <v>0</v>
      </c>
      <c r="U26" s="139"/>
      <c r="V26" s="139">
        <f t="shared" si="14"/>
        <v>0</v>
      </c>
      <c r="W26" s="172" t="e">
        <f t="shared" si="8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77.25" hidden="1" customHeight="1">
      <c r="A27" s="137"/>
      <c r="B27" s="140" t="s">
        <v>43</v>
      </c>
      <c r="C27" s="138" t="s">
        <v>44</v>
      </c>
      <c r="D27" s="122"/>
      <c r="E27" s="139"/>
      <c r="F27" s="170">
        <f t="shared" si="12"/>
        <v>0</v>
      </c>
      <c r="G27" s="139"/>
      <c r="H27" s="13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39"/>
      <c r="U27" s="139"/>
      <c r="V27" s="139">
        <f t="shared" si="14"/>
        <v>0</v>
      </c>
      <c r="W27" s="172"/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57.75" hidden="1" customHeight="1">
      <c r="A28" s="137"/>
      <c r="B28" s="75" t="s">
        <v>14</v>
      </c>
      <c r="C28" s="110" t="s">
        <v>34</v>
      </c>
      <c r="D28" s="120"/>
      <c r="E28" s="115"/>
      <c r="F28" s="170">
        <f t="shared" si="12"/>
        <v>0</v>
      </c>
      <c r="G28" s="13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39">
        <f t="shared" si="13"/>
        <v>0</v>
      </c>
      <c r="U28" s="139"/>
      <c r="V28" s="139">
        <f t="shared" si="14"/>
        <v>0</v>
      </c>
      <c r="W28" s="172" t="e">
        <f t="shared" ref="W28:W59" si="15">U28*100/E28</f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60" hidden="1" customHeight="1">
      <c r="A29" s="137"/>
      <c r="B29" s="140" t="s">
        <v>14</v>
      </c>
      <c r="C29" s="110" t="s">
        <v>34</v>
      </c>
      <c r="D29" s="120"/>
      <c r="E29" s="139"/>
      <c r="F29" s="170">
        <f t="shared" si="12"/>
        <v>0</v>
      </c>
      <c r="G29" s="139"/>
      <c r="H29" s="13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39">
        <f t="shared" si="13"/>
        <v>0</v>
      </c>
      <c r="U29" s="139"/>
      <c r="V29" s="139">
        <f t="shared" si="14"/>
        <v>0</v>
      </c>
      <c r="W29" s="172" t="e">
        <f t="shared" si="15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206.25" hidden="1" customHeight="1">
      <c r="A30" s="137"/>
      <c r="B30" s="140" t="s">
        <v>14</v>
      </c>
      <c r="C30" s="110" t="s">
        <v>34</v>
      </c>
      <c r="D30" s="120"/>
      <c r="E30" s="139"/>
      <c r="F30" s="170">
        <f t="shared" si="12"/>
        <v>0</v>
      </c>
      <c r="G30" s="13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39">
        <f t="shared" si="13"/>
        <v>0</v>
      </c>
      <c r="U30" s="139"/>
      <c r="V30" s="139">
        <f t="shared" si="14"/>
        <v>0</v>
      </c>
      <c r="W30" s="172" t="e">
        <f t="shared" si="15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85.5" hidden="1" customHeight="1">
      <c r="A31" s="137"/>
      <c r="B31" s="140" t="s">
        <v>14</v>
      </c>
      <c r="C31" s="110" t="s">
        <v>34</v>
      </c>
      <c r="D31" s="120"/>
      <c r="E31" s="139"/>
      <c r="F31" s="170">
        <f t="shared" si="12"/>
        <v>0</v>
      </c>
      <c r="G31" s="139"/>
      <c r="H31" s="13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39">
        <f t="shared" si="13"/>
        <v>0</v>
      </c>
      <c r="U31" s="139"/>
      <c r="V31" s="139">
        <f t="shared" si="14"/>
        <v>0</v>
      </c>
      <c r="W31" s="172" t="e">
        <f t="shared" si="15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63" hidden="1" customHeight="1">
      <c r="A32" s="69"/>
      <c r="B32" s="39">
        <v>3142</v>
      </c>
      <c r="C32" s="110" t="s">
        <v>34</v>
      </c>
      <c r="D32" s="120"/>
      <c r="E32" s="141"/>
      <c r="F32" s="170">
        <f>G32+T32</f>
        <v>0</v>
      </c>
      <c r="G32" s="173"/>
      <c r="H32" s="181"/>
      <c r="I32" s="170"/>
      <c r="J32" s="170"/>
      <c r="K32" s="170"/>
      <c r="L32" s="170"/>
      <c r="M32" s="170"/>
      <c r="N32" s="170"/>
      <c r="O32" s="170"/>
      <c r="P32" s="170"/>
      <c r="Q32" s="170"/>
      <c r="R32" s="173"/>
      <c r="S32" s="173"/>
      <c r="T32" s="139">
        <f t="shared" si="13"/>
        <v>0</v>
      </c>
      <c r="U32" s="170"/>
      <c r="V32" s="139">
        <f t="shared" si="14"/>
        <v>0</v>
      </c>
      <c r="W32" s="172" t="e">
        <f t="shared" si="15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111.75" hidden="1" customHeight="1">
      <c r="A33" s="69"/>
      <c r="B33" s="39">
        <v>3132</v>
      </c>
      <c r="C33" s="138" t="s">
        <v>0</v>
      </c>
      <c r="D33" s="163"/>
      <c r="E33" s="139"/>
      <c r="F33" s="170">
        <f>G33+T33</f>
        <v>0</v>
      </c>
      <c r="G33" s="173"/>
      <c r="H33" s="181"/>
      <c r="I33" s="170"/>
      <c r="J33" s="170"/>
      <c r="K33" s="170"/>
      <c r="L33" s="170"/>
      <c r="M33" s="170"/>
      <c r="N33" s="170"/>
      <c r="O33" s="170"/>
      <c r="P33" s="170"/>
      <c r="Q33" s="170"/>
      <c r="R33" s="173"/>
      <c r="S33" s="173"/>
      <c r="T33" s="139">
        <f t="shared" si="13"/>
        <v>0</v>
      </c>
      <c r="U33" s="170"/>
      <c r="V33" s="139">
        <f t="shared" si="14"/>
        <v>0</v>
      </c>
      <c r="W33" s="172" t="e">
        <f t="shared" si="15"/>
        <v>#DIV/0!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96.75" hidden="1" customHeight="1">
      <c r="A34" s="76"/>
      <c r="B34" s="84">
        <v>1217361</v>
      </c>
      <c r="C34" s="85" t="s">
        <v>25</v>
      </c>
      <c r="D34" s="142"/>
      <c r="E34" s="108">
        <f>E36+E35</f>
        <v>0</v>
      </c>
      <c r="F34" s="108">
        <f t="shared" ref="F34:T34" si="16">F36+F35</f>
        <v>0</v>
      </c>
      <c r="G34" s="108">
        <f t="shared" si="16"/>
        <v>0</v>
      </c>
      <c r="H34" s="108">
        <f t="shared" si="16"/>
        <v>0</v>
      </c>
      <c r="I34" s="108">
        <f t="shared" si="16"/>
        <v>0</v>
      </c>
      <c r="J34" s="108">
        <f t="shared" si="16"/>
        <v>0</v>
      </c>
      <c r="K34" s="108">
        <f t="shared" si="16"/>
        <v>0</v>
      </c>
      <c r="L34" s="108">
        <f t="shared" si="16"/>
        <v>0</v>
      </c>
      <c r="M34" s="108">
        <f t="shared" si="16"/>
        <v>0</v>
      </c>
      <c r="N34" s="108">
        <f t="shared" si="16"/>
        <v>0</v>
      </c>
      <c r="O34" s="108">
        <f t="shared" si="16"/>
        <v>0</v>
      </c>
      <c r="P34" s="108">
        <f t="shared" si="16"/>
        <v>0</v>
      </c>
      <c r="Q34" s="108">
        <f t="shared" si="16"/>
        <v>0</v>
      </c>
      <c r="R34" s="108">
        <f t="shared" si="16"/>
        <v>0</v>
      </c>
      <c r="S34" s="108">
        <f t="shared" si="16"/>
        <v>0</v>
      </c>
      <c r="T34" s="108">
        <f t="shared" si="16"/>
        <v>0</v>
      </c>
      <c r="U34" s="108">
        <f>U36+U35</f>
        <v>0</v>
      </c>
      <c r="V34" s="108">
        <f>V36+V35</f>
        <v>0</v>
      </c>
      <c r="W34" s="172" t="e">
        <f t="shared" si="15"/>
        <v>#DIV/0!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96.75" hidden="1" customHeight="1">
      <c r="A35" s="137"/>
      <c r="B35" s="20">
        <v>3122</v>
      </c>
      <c r="C35" s="19" t="s">
        <v>21</v>
      </c>
      <c r="D35" s="95"/>
      <c r="E35" s="189"/>
      <c r="F35" s="170">
        <f>G35+T35</f>
        <v>0</v>
      </c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70">
        <f>H35+I35+J35+K35+L35</f>
        <v>0</v>
      </c>
      <c r="U35" s="139">
        <v>0</v>
      </c>
      <c r="V35" s="170">
        <f>E35-F35</f>
        <v>0</v>
      </c>
      <c r="W35" s="172" t="e">
        <f t="shared" si="15"/>
        <v>#DIV/0!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106.5" hidden="1" customHeight="1">
      <c r="A36" s="137"/>
      <c r="B36" s="143">
        <v>3142</v>
      </c>
      <c r="C36" s="164" t="s">
        <v>34</v>
      </c>
      <c r="D36" s="119"/>
      <c r="E36" s="139"/>
      <c r="F36" s="170">
        <f>G36+T36</f>
        <v>0</v>
      </c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>
        <f>H36+I36+J36+K36+L36</f>
        <v>0</v>
      </c>
      <c r="U36" s="170"/>
      <c r="V36" s="170">
        <f>E36-F36</f>
        <v>0</v>
      </c>
      <c r="W36" s="172" t="e">
        <f t="shared" si="15"/>
        <v>#DIV/0!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39" customHeight="1">
      <c r="A37" s="132">
        <v>5</v>
      </c>
      <c r="B37" s="133"/>
      <c r="C37" s="134"/>
      <c r="D37" s="136" t="s">
        <v>8</v>
      </c>
      <c r="E37" s="182">
        <f t="shared" ref="E37:V37" si="17">E10+E14</f>
        <v>2500000</v>
      </c>
      <c r="F37" s="182">
        <f t="shared" si="17"/>
        <v>0</v>
      </c>
      <c r="G37" s="182">
        <f t="shared" si="17"/>
        <v>0</v>
      </c>
      <c r="H37" s="182">
        <f t="shared" si="17"/>
        <v>0</v>
      </c>
      <c r="I37" s="182">
        <f t="shared" si="17"/>
        <v>0</v>
      </c>
      <c r="J37" s="182">
        <f t="shared" si="17"/>
        <v>0</v>
      </c>
      <c r="K37" s="182">
        <f t="shared" si="17"/>
        <v>0</v>
      </c>
      <c r="L37" s="182">
        <f t="shared" si="17"/>
        <v>0</v>
      </c>
      <c r="M37" s="182">
        <f t="shared" si="17"/>
        <v>0</v>
      </c>
      <c r="N37" s="182">
        <f t="shared" si="17"/>
        <v>0</v>
      </c>
      <c r="O37" s="182">
        <f t="shared" si="17"/>
        <v>0</v>
      </c>
      <c r="P37" s="182">
        <f t="shared" si="17"/>
        <v>0</v>
      </c>
      <c r="Q37" s="182">
        <f t="shared" si="17"/>
        <v>0</v>
      </c>
      <c r="R37" s="182">
        <f t="shared" si="17"/>
        <v>0</v>
      </c>
      <c r="S37" s="182">
        <f t="shared" si="17"/>
        <v>0</v>
      </c>
      <c r="T37" s="182">
        <f t="shared" si="17"/>
        <v>0</v>
      </c>
      <c r="U37" s="182">
        <f t="shared" si="17"/>
        <v>0</v>
      </c>
      <c r="V37" s="182">
        <f t="shared" si="17"/>
        <v>2500000</v>
      </c>
      <c r="W37" s="172">
        <f t="shared" si="15"/>
        <v>0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48.75" customHeight="1">
      <c r="A38" s="124">
        <v>6</v>
      </c>
      <c r="B38" s="127" t="s">
        <v>15</v>
      </c>
      <c r="C38" s="209" t="s">
        <v>82</v>
      </c>
      <c r="D38" s="128"/>
      <c r="E38" s="183">
        <f>E39+E41+E45+E50+E53+E57+E65+E67+E70</f>
        <v>7427000</v>
      </c>
      <c r="F38" s="183">
        <f t="shared" ref="F38:V38" si="18">F39+F41+F45+F50+F53+F57+F65+F67+F70</f>
        <v>0</v>
      </c>
      <c r="G38" s="183">
        <f t="shared" si="18"/>
        <v>0</v>
      </c>
      <c r="H38" s="183">
        <f t="shared" si="18"/>
        <v>0</v>
      </c>
      <c r="I38" s="183">
        <f t="shared" si="18"/>
        <v>0</v>
      </c>
      <c r="J38" s="183">
        <f t="shared" si="18"/>
        <v>0</v>
      </c>
      <c r="K38" s="183">
        <f t="shared" si="18"/>
        <v>0</v>
      </c>
      <c r="L38" s="183">
        <f t="shared" si="18"/>
        <v>0</v>
      </c>
      <c r="M38" s="183">
        <f t="shared" si="18"/>
        <v>0</v>
      </c>
      <c r="N38" s="183">
        <f t="shared" si="18"/>
        <v>0</v>
      </c>
      <c r="O38" s="183">
        <f t="shared" si="18"/>
        <v>0</v>
      </c>
      <c r="P38" s="183">
        <f t="shared" si="18"/>
        <v>0</v>
      </c>
      <c r="Q38" s="183">
        <f t="shared" si="18"/>
        <v>0</v>
      </c>
      <c r="R38" s="183">
        <f t="shared" si="18"/>
        <v>0</v>
      </c>
      <c r="S38" s="183">
        <f t="shared" si="18"/>
        <v>0</v>
      </c>
      <c r="T38" s="183">
        <f t="shared" si="18"/>
        <v>0</v>
      </c>
      <c r="U38" s="183">
        <f t="shared" si="18"/>
        <v>0</v>
      </c>
      <c r="V38" s="183">
        <f t="shared" si="18"/>
        <v>7427000</v>
      </c>
      <c r="W38" s="172">
        <f t="shared" si="15"/>
        <v>0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99.75" customHeight="1">
      <c r="A39" s="64">
        <v>7</v>
      </c>
      <c r="B39" s="349" t="s">
        <v>56</v>
      </c>
      <c r="C39" s="85" t="s">
        <v>16</v>
      </c>
      <c r="D39" s="63"/>
      <c r="E39" s="184">
        <f>E40</f>
        <v>547000</v>
      </c>
      <c r="F39" s="184">
        <f t="shared" ref="F39:V39" si="19">F40</f>
        <v>0</v>
      </c>
      <c r="G39" s="184">
        <f t="shared" si="19"/>
        <v>0</v>
      </c>
      <c r="H39" s="184">
        <f t="shared" si="19"/>
        <v>0</v>
      </c>
      <c r="I39" s="184">
        <f t="shared" si="19"/>
        <v>0</v>
      </c>
      <c r="J39" s="185">
        <f t="shared" si="19"/>
        <v>0</v>
      </c>
      <c r="K39" s="185">
        <f t="shared" si="19"/>
        <v>0</v>
      </c>
      <c r="L39" s="185">
        <f t="shared" si="19"/>
        <v>0</v>
      </c>
      <c r="M39" s="185">
        <f t="shared" si="19"/>
        <v>0</v>
      </c>
      <c r="N39" s="185">
        <f t="shared" si="19"/>
        <v>0</v>
      </c>
      <c r="O39" s="185">
        <f t="shared" si="19"/>
        <v>0</v>
      </c>
      <c r="P39" s="185">
        <f t="shared" si="19"/>
        <v>0</v>
      </c>
      <c r="Q39" s="185">
        <f t="shared" si="19"/>
        <v>0</v>
      </c>
      <c r="R39" s="185">
        <f t="shared" si="19"/>
        <v>0</v>
      </c>
      <c r="S39" s="185">
        <f t="shared" si="19"/>
        <v>0</v>
      </c>
      <c r="T39" s="184">
        <f t="shared" si="19"/>
        <v>0</v>
      </c>
      <c r="U39" s="184">
        <f t="shared" si="19"/>
        <v>0</v>
      </c>
      <c r="V39" s="184">
        <f t="shared" si="19"/>
        <v>547000</v>
      </c>
      <c r="W39" s="172">
        <f t="shared" si="15"/>
        <v>0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s="74" customFormat="1" ht="55.5" customHeight="1">
      <c r="A40" s="43">
        <v>8</v>
      </c>
      <c r="B40" s="42" t="s">
        <v>7</v>
      </c>
      <c r="C40" s="19" t="s">
        <v>1</v>
      </c>
      <c r="D40" s="231" t="s">
        <v>128</v>
      </c>
      <c r="E40" s="186">
        <v>547000</v>
      </c>
      <c r="F40" s="181">
        <f>G40+T40</f>
        <v>0</v>
      </c>
      <c r="G40" s="181"/>
      <c r="H40" s="186"/>
      <c r="I40" s="194"/>
      <c r="J40" s="186"/>
      <c r="K40" s="186"/>
      <c r="L40" s="186"/>
      <c r="M40" s="186"/>
      <c r="N40" s="186"/>
      <c r="O40" s="186"/>
      <c r="P40" s="187"/>
      <c r="Q40" s="187"/>
      <c r="R40" s="187"/>
      <c r="S40" s="187"/>
      <c r="T40" s="186">
        <f>H40+I40+J40+K40+L40+M40+N40</f>
        <v>0</v>
      </c>
      <c r="U40" s="170">
        <v>0</v>
      </c>
      <c r="V40" s="181">
        <f>E40-F40</f>
        <v>547000</v>
      </c>
      <c r="W40" s="172">
        <f t="shared" si="15"/>
        <v>0</v>
      </c>
      <c r="X40" s="45"/>
      <c r="Y40" s="45"/>
      <c r="Z40" s="45"/>
      <c r="AA40" s="45"/>
      <c r="AB40" s="45"/>
      <c r="AC40" s="45"/>
      <c r="AD40" s="45"/>
      <c r="AE40" s="73"/>
      <c r="AF40" s="73"/>
      <c r="AG40" s="73"/>
      <c r="AH40" s="73"/>
      <c r="AI40" s="73"/>
      <c r="AJ40" s="73"/>
    </row>
    <row r="41" spans="1:36" s="147" customFormat="1" ht="87.75" customHeight="1">
      <c r="A41" s="76">
        <v>9</v>
      </c>
      <c r="B41" s="352" t="s">
        <v>47</v>
      </c>
      <c r="C41" s="85" t="s">
        <v>45</v>
      </c>
      <c r="D41" s="145"/>
      <c r="E41" s="188">
        <f>E42+E43+E44</f>
        <v>1000000</v>
      </c>
      <c r="F41" s="188">
        <f t="shared" ref="F41:V41" si="20">F42+F43+F44</f>
        <v>0</v>
      </c>
      <c r="G41" s="188">
        <f t="shared" si="20"/>
        <v>0</v>
      </c>
      <c r="H41" s="188">
        <f t="shared" si="20"/>
        <v>0</v>
      </c>
      <c r="I41" s="188">
        <f t="shared" si="20"/>
        <v>0</v>
      </c>
      <c r="J41" s="188">
        <f t="shared" si="20"/>
        <v>0</v>
      </c>
      <c r="K41" s="188">
        <f t="shared" si="20"/>
        <v>0</v>
      </c>
      <c r="L41" s="188">
        <f t="shared" si="20"/>
        <v>0</v>
      </c>
      <c r="M41" s="188">
        <f t="shared" si="20"/>
        <v>0</v>
      </c>
      <c r="N41" s="188">
        <f t="shared" si="20"/>
        <v>0</v>
      </c>
      <c r="O41" s="188">
        <f t="shared" si="20"/>
        <v>0</v>
      </c>
      <c r="P41" s="188">
        <f t="shared" si="20"/>
        <v>0</v>
      </c>
      <c r="Q41" s="188">
        <f t="shared" si="20"/>
        <v>0</v>
      </c>
      <c r="R41" s="188">
        <f t="shared" si="20"/>
        <v>0</v>
      </c>
      <c r="S41" s="188">
        <f t="shared" si="20"/>
        <v>0</v>
      </c>
      <c r="T41" s="188">
        <f t="shared" si="20"/>
        <v>0</v>
      </c>
      <c r="U41" s="188">
        <f t="shared" si="20"/>
        <v>0</v>
      </c>
      <c r="V41" s="188">
        <f t="shared" si="20"/>
        <v>1000000</v>
      </c>
      <c r="W41" s="172">
        <f t="shared" si="15"/>
        <v>0</v>
      </c>
      <c r="X41" s="144"/>
      <c r="Y41" s="144"/>
      <c r="Z41" s="144"/>
      <c r="AA41" s="144"/>
      <c r="AB41" s="144"/>
      <c r="AC41" s="144"/>
      <c r="AD41" s="144"/>
      <c r="AE41" s="146"/>
      <c r="AF41" s="146"/>
      <c r="AG41" s="146"/>
      <c r="AH41" s="146"/>
      <c r="AI41" s="146"/>
      <c r="AJ41" s="146"/>
    </row>
    <row r="42" spans="1:36" s="74" customFormat="1" ht="98.25" customHeight="1">
      <c r="A42" s="43">
        <v>10</v>
      </c>
      <c r="B42" s="70">
        <v>3210</v>
      </c>
      <c r="C42" s="116" t="s">
        <v>37</v>
      </c>
      <c r="D42" s="302" t="s">
        <v>129</v>
      </c>
      <c r="E42" s="186">
        <v>1000000</v>
      </c>
      <c r="F42" s="181">
        <f>G42+T42</f>
        <v>0</v>
      </c>
      <c r="G42" s="181"/>
      <c r="H42" s="186"/>
      <c r="I42" s="194"/>
      <c r="J42" s="186"/>
      <c r="K42" s="186"/>
      <c r="L42" s="186"/>
      <c r="M42" s="186"/>
      <c r="N42" s="186"/>
      <c r="O42" s="186"/>
      <c r="P42" s="187"/>
      <c r="Q42" s="187"/>
      <c r="R42" s="187"/>
      <c r="S42" s="187"/>
      <c r="T42" s="186">
        <f>H42+I42+J42+K42+L42+M42+N42</f>
        <v>0</v>
      </c>
      <c r="U42" s="170">
        <v>0</v>
      </c>
      <c r="V42" s="181">
        <f>E42-F42</f>
        <v>1000000</v>
      </c>
      <c r="W42" s="172">
        <f t="shared" si="15"/>
        <v>0</v>
      </c>
      <c r="X42" s="45"/>
      <c r="Y42" s="45"/>
      <c r="Z42" s="45"/>
      <c r="AA42" s="45"/>
      <c r="AB42" s="45"/>
      <c r="AC42" s="45"/>
      <c r="AD42" s="45"/>
      <c r="AE42" s="73"/>
      <c r="AF42" s="73"/>
      <c r="AG42" s="73"/>
      <c r="AH42" s="73"/>
      <c r="AI42" s="73"/>
      <c r="AJ42" s="73"/>
    </row>
    <row r="43" spans="1:36" s="74" customFormat="1" ht="48.75" hidden="1" customHeight="1">
      <c r="A43" s="43"/>
      <c r="B43" s="153">
        <v>3210</v>
      </c>
      <c r="C43" s="116" t="s">
        <v>37</v>
      </c>
      <c r="D43" s="152"/>
      <c r="E43" s="186"/>
      <c r="F43" s="181">
        <f>G43+T43</f>
        <v>0</v>
      </c>
      <c r="G43" s="181"/>
      <c r="H43" s="186"/>
      <c r="I43" s="194"/>
      <c r="J43" s="186"/>
      <c r="K43" s="186"/>
      <c r="L43" s="186"/>
      <c r="M43" s="186"/>
      <c r="N43" s="186"/>
      <c r="O43" s="186"/>
      <c r="P43" s="187"/>
      <c r="Q43" s="187"/>
      <c r="R43" s="187"/>
      <c r="S43" s="187"/>
      <c r="T43" s="186">
        <f>H43+I43+J43+K43+L43+M43+N43</f>
        <v>0</v>
      </c>
      <c r="U43" s="207"/>
      <c r="V43" s="181">
        <f>E43-F43</f>
        <v>0</v>
      </c>
      <c r="W43" s="172" t="e">
        <f t="shared" si="15"/>
        <v>#DIV/0!</v>
      </c>
      <c r="X43" s="45"/>
      <c r="Y43" s="45"/>
      <c r="Z43" s="45"/>
      <c r="AA43" s="45"/>
      <c r="AB43" s="45"/>
      <c r="AC43" s="45"/>
      <c r="AD43" s="45"/>
      <c r="AE43" s="73"/>
      <c r="AF43" s="73"/>
      <c r="AG43" s="73"/>
      <c r="AH43" s="73"/>
      <c r="AI43" s="73"/>
      <c r="AJ43" s="73"/>
    </row>
    <row r="44" spans="1:36" s="74" customFormat="1" ht="278.25" hidden="1" customHeight="1">
      <c r="A44" s="43"/>
      <c r="B44" s="70">
        <v>3210</v>
      </c>
      <c r="C44" s="116" t="s">
        <v>37</v>
      </c>
      <c r="D44" s="151"/>
      <c r="E44" s="186"/>
      <c r="F44" s="181">
        <f>G44+T44</f>
        <v>0</v>
      </c>
      <c r="G44" s="181"/>
      <c r="H44" s="186"/>
      <c r="I44" s="194"/>
      <c r="J44" s="186"/>
      <c r="K44" s="186"/>
      <c r="L44" s="186"/>
      <c r="M44" s="186"/>
      <c r="N44" s="186"/>
      <c r="O44" s="186"/>
      <c r="P44" s="187"/>
      <c r="Q44" s="187"/>
      <c r="R44" s="187"/>
      <c r="S44" s="187"/>
      <c r="T44" s="186">
        <f>H44+I44+J44+K44+L44+M44+N44</f>
        <v>0</v>
      </c>
      <c r="U44" s="207"/>
      <c r="V44" s="181">
        <f>E44-F44</f>
        <v>0</v>
      </c>
      <c r="W44" s="172" t="e">
        <f t="shared" si="15"/>
        <v>#DIV/0!</v>
      </c>
      <c r="X44" s="45"/>
      <c r="Y44" s="45"/>
      <c r="Z44" s="45"/>
      <c r="AA44" s="45"/>
      <c r="AB44" s="45"/>
      <c r="AC44" s="45"/>
      <c r="AD44" s="45"/>
      <c r="AE44" s="73"/>
      <c r="AF44" s="73"/>
      <c r="AG44" s="73"/>
      <c r="AH44" s="73"/>
      <c r="AI44" s="73"/>
      <c r="AJ44" s="73"/>
    </row>
    <row r="45" spans="1:36" s="74" customFormat="1" ht="39.75" customHeight="1">
      <c r="A45" s="76">
        <v>11</v>
      </c>
      <c r="B45" s="100" t="s">
        <v>35</v>
      </c>
      <c r="C45" s="92" t="s">
        <v>36</v>
      </c>
      <c r="D45" s="93"/>
      <c r="E45" s="188">
        <f>E46+E47+E48+E49</f>
        <v>1000000</v>
      </c>
      <c r="F45" s="188">
        <f t="shared" ref="F45:V45" si="21">F46+F47+F48+F49</f>
        <v>0</v>
      </c>
      <c r="G45" s="188">
        <f t="shared" si="21"/>
        <v>0</v>
      </c>
      <c r="H45" s="188">
        <f t="shared" si="21"/>
        <v>0</v>
      </c>
      <c r="I45" s="188">
        <f t="shared" si="21"/>
        <v>0</v>
      </c>
      <c r="J45" s="188">
        <f t="shared" si="21"/>
        <v>0</v>
      </c>
      <c r="K45" s="188">
        <f t="shared" si="21"/>
        <v>0</v>
      </c>
      <c r="L45" s="188">
        <f t="shared" si="21"/>
        <v>0</v>
      </c>
      <c r="M45" s="188">
        <f t="shared" si="21"/>
        <v>0</v>
      </c>
      <c r="N45" s="188">
        <f t="shared" si="21"/>
        <v>0</v>
      </c>
      <c r="O45" s="188">
        <f t="shared" si="21"/>
        <v>0</v>
      </c>
      <c r="P45" s="188">
        <f t="shared" si="21"/>
        <v>0</v>
      </c>
      <c r="Q45" s="188">
        <f t="shared" si="21"/>
        <v>0</v>
      </c>
      <c r="R45" s="188">
        <f t="shared" si="21"/>
        <v>0</v>
      </c>
      <c r="S45" s="188">
        <f t="shared" si="21"/>
        <v>0</v>
      </c>
      <c r="T45" s="188">
        <f t="shared" si="21"/>
        <v>0</v>
      </c>
      <c r="U45" s="188">
        <f t="shared" si="21"/>
        <v>0</v>
      </c>
      <c r="V45" s="188">
        <f t="shared" si="21"/>
        <v>1000000</v>
      </c>
      <c r="W45" s="172">
        <f t="shared" si="15"/>
        <v>0</v>
      </c>
      <c r="X45" s="45"/>
      <c r="Y45" s="45"/>
      <c r="Z45" s="45"/>
      <c r="AA45" s="45"/>
      <c r="AB45" s="45"/>
      <c r="AC45" s="45"/>
      <c r="AD45" s="45"/>
      <c r="AE45" s="73"/>
      <c r="AF45" s="73"/>
      <c r="AG45" s="73"/>
      <c r="AH45" s="73"/>
      <c r="AI45" s="73"/>
      <c r="AJ45" s="73"/>
    </row>
    <row r="46" spans="1:36" s="74" customFormat="1" ht="106.5" customHeight="1">
      <c r="A46" s="43">
        <v>12</v>
      </c>
      <c r="B46" s="42" t="s">
        <v>12</v>
      </c>
      <c r="C46" s="116" t="s">
        <v>37</v>
      </c>
      <c r="D46" s="302" t="s">
        <v>130</v>
      </c>
      <c r="E46" s="186">
        <v>1000000</v>
      </c>
      <c r="F46" s="181">
        <f>G46+T46</f>
        <v>0</v>
      </c>
      <c r="G46" s="181"/>
      <c r="H46" s="186"/>
      <c r="I46" s="194"/>
      <c r="J46" s="186"/>
      <c r="K46" s="186"/>
      <c r="L46" s="186"/>
      <c r="M46" s="186"/>
      <c r="N46" s="186"/>
      <c r="O46" s="186"/>
      <c r="P46" s="187"/>
      <c r="Q46" s="187"/>
      <c r="R46" s="187"/>
      <c r="S46" s="187"/>
      <c r="T46" s="186">
        <f>H46+I46+J46+K46+L46+M46+N46+O46+P46</f>
        <v>0</v>
      </c>
      <c r="U46" s="170">
        <v>0</v>
      </c>
      <c r="V46" s="181">
        <f>E46-F46</f>
        <v>1000000</v>
      </c>
      <c r="W46" s="172">
        <f t="shared" si="15"/>
        <v>0</v>
      </c>
      <c r="X46" s="45"/>
      <c r="Y46" s="45"/>
      <c r="Z46" s="45"/>
      <c r="AA46" s="45"/>
      <c r="AB46" s="45"/>
      <c r="AC46" s="45"/>
      <c r="AD46" s="45"/>
      <c r="AE46" s="73"/>
      <c r="AF46" s="73"/>
      <c r="AG46" s="73"/>
      <c r="AH46" s="73"/>
      <c r="AI46" s="73"/>
      <c r="AJ46" s="73"/>
    </row>
    <row r="47" spans="1:36" s="74" customFormat="1" ht="60.75" hidden="1" customHeight="1">
      <c r="A47" s="43"/>
      <c r="B47" s="42" t="s">
        <v>12</v>
      </c>
      <c r="C47" s="116" t="s">
        <v>37</v>
      </c>
      <c r="D47" s="165"/>
      <c r="E47" s="186"/>
      <c r="F47" s="181">
        <f>G47+T47</f>
        <v>0</v>
      </c>
      <c r="G47" s="181"/>
      <c r="H47" s="186"/>
      <c r="I47" s="194"/>
      <c r="J47" s="186"/>
      <c r="K47" s="186"/>
      <c r="L47" s="186"/>
      <c r="M47" s="186"/>
      <c r="N47" s="186"/>
      <c r="O47" s="186"/>
      <c r="P47" s="187"/>
      <c r="Q47" s="187"/>
      <c r="R47" s="187"/>
      <c r="S47" s="187"/>
      <c r="T47" s="186">
        <f>H47+I47+J47+K47+L47+M47+N47+O47+P47</f>
        <v>0</v>
      </c>
      <c r="U47" s="207"/>
      <c r="V47" s="181">
        <f>E47-F47</f>
        <v>0</v>
      </c>
      <c r="W47" s="172" t="e">
        <f t="shared" si="15"/>
        <v>#DIV/0!</v>
      </c>
      <c r="X47" s="45"/>
      <c r="Y47" s="45"/>
      <c r="Z47" s="45"/>
      <c r="AA47" s="45"/>
      <c r="AB47" s="45"/>
      <c r="AC47" s="45"/>
      <c r="AD47" s="45"/>
      <c r="AE47" s="73"/>
      <c r="AF47" s="73"/>
      <c r="AG47" s="73"/>
      <c r="AH47" s="73"/>
      <c r="AI47" s="73"/>
      <c r="AJ47" s="73"/>
    </row>
    <row r="48" spans="1:36" s="74" customFormat="1" ht="62.25" hidden="1" customHeight="1">
      <c r="A48" s="43"/>
      <c r="B48" s="42"/>
      <c r="C48" s="116"/>
      <c r="D48" s="166"/>
      <c r="E48" s="186"/>
      <c r="F48" s="181">
        <f t="shared" ref="F48:F51" si="22">G48+T48</f>
        <v>0</v>
      </c>
      <c r="G48" s="181"/>
      <c r="H48" s="186"/>
      <c r="I48" s="194"/>
      <c r="J48" s="186"/>
      <c r="K48" s="186"/>
      <c r="L48" s="186"/>
      <c r="M48" s="186"/>
      <c r="N48" s="186"/>
      <c r="O48" s="186"/>
      <c r="P48" s="187"/>
      <c r="Q48" s="187"/>
      <c r="R48" s="187"/>
      <c r="S48" s="187"/>
      <c r="T48" s="186">
        <f t="shared" ref="T48:T49" si="23">H48+I48+J48+K48+L48+M48+N48+O48+P48</f>
        <v>0</v>
      </c>
      <c r="U48" s="207"/>
      <c r="V48" s="181">
        <f>E48-F48</f>
        <v>0</v>
      </c>
      <c r="W48" s="172" t="e">
        <f t="shared" si="15"/>
        <v>#DIV/0!</v>
      </c>
      <c r="X48" s="45"/>
      <c r="Y48" s="45"/>
      <c r="Z48" s="45"/>
      <c r="AA48" s="45"/>
      <c r="AB48" s="45"/>
      <c r="AC48" s="45"/>
      <c r="AD48" s="45"/>
      <c r="AE48" s="73"/>
      <c r="AF48" s="73"/>
      <c r="AG48" s="73"/>
      <c r="AH48" s="73"/>
      <c r="AI48" s="73"/>
      <c r="AJ48" s="73"/>
    </row>
    <row r="49" spans="1:36" s="74" customFormat="1" ht="16.5" hidden="1" customHeight="1">
      <c r="A49" s="43"/>
      <c r="B49" s="42" t="s">
        <v>12</v>
      </c>
      <c r="C49" s="116" t="s">
        <v>37</v>
      </c>
      <c r="D49" s="165"/>
      <c r="E49" s="186"/>
      <c r="F49" s="181">
        <f t="shared" si="22"/>
        <v>0</v>
      </c>
      <c r="G49" s="181"/>
      <c r="H49" s="186"/>
      <c r="I49" s="194"/>
      <c r="J49" s="186"/>
      <c r="K49" s="186"/>
      <c r="L49" s="186"/>
      <c r="M49" s="186"/>
      <c r="N49" s="186"/>
      <c r="O49" s="186"/>
      <c r="P49" s="187"/>
      <c r="Q49" s="187"/>
      <c r="R49" s="187"/>
      <c r="S49" s="187"/>
      <c r="T49" s="186">
        <f t="shared" si="23"/>
        <v>0</v>
      </c>
      <c r="U49" s="207"/>
      <c r="V49" s="181">
        <f>E49-F49</f>
        <v>0</v>
      </c>
      <c r="W49" s="172" t="e">
        <f t="shared" si="15"/>
        <v>#DIV/0!</v>
      </c>
      <c r="X49" s="45"/>
      <c r="Y49" s="45"/>
      <c r="Z49" s="45"/>
      <c r="AA49" s="45"/>
      <c r="AB49" s="45"/>
      <c r="AC49" s="45"/>
      <c r="AD49" s="45"/>
      <c r="AE49" s="73"/>
      <c r="AF49" s="73"/>
      <c r="AG49" s="73"/>
      <c r="AH49" s="73"/>
      <c r="AI49" s="73"/>
      <c r="AJ49" s="73"/>
    </row>
    <row r="50" spans="1:36" s="74" customFormat="1" ht="62.25" hidden="1" customHeight="1">
      <c r="A50" s="76"/>
      <c r="B50" s="156" t="s">
        <v>57</v>
      </c>
      <c r="C50" s="222"/>
      <c r="D50" s="204"/>
      <c r="E50" s="188">
        <f>E51+E52</f>
        <v>0</v>
      </c>
      <c r="F50" s="188">
        <f t="shared" ref="F50:V50" si="24">F51+F52</f>
        <v>0</v>
      </c>
      <c r="G50" s="188">
        <f t="shared" si="24"/>
        <v>0</v>
      </c>
      <c r="H50" s="188">
        <f t="shared" si="24"/>
        <v>0</v>
      </c>
      <c r="I50" s="188">
        <f t="shared" si="24"/>
        <v>0</v>
      </c>
      <c r="J50" s="188">
        <f t="shared" si="24"/>
        <v>0</v>
      </c>
      <c r="K50" s="188">
        <f t="shared" si="24"/>
        <v>0</v>
      </c>
      <c r="L50" s="188">
        <f t="shared" si="24"/>
        <v>0</v>
      </c>
      <c r="M50" s="188">
        <f t="shared" si="24"/>
        <v>0</v>
      </c>
      <c r="N50" s="188">
        <f t="shared" si="24"/>
        <v>0</v>
      </c>
      <c r="O50" s="188">
        <f t="shared" si="24"/>
        <v>0</v>
      </c>
      <c r="P50" s="188">
        <f t="shared" si="24"/>
        <v>0</v>
      </c>
      <c r="Q50" s="188">
        <f t="shared" si="24"/>
        <v>0</v>
      </c>
      <c r="R50" s="188">
        <f t="shared" si="24"/>
        <v>0</v>
      </c>
      <c r="S50" s="188">
        <f t="shared" si="24"/>
        <v>0</v>
      </c>
      <c r="T50" s="188">
        <f t="shared" si="24"/>
        <v>0</v>
      </c>
      <c r="U50" s="188">
        <f t="shared" si="24"/>
        <v>0</v>
      </c>
      <c r="V50" s="188">
        <f t="shared" si="24"/>
        <v>0</v>
      </c>
      <c r="W50" s="172" t="e">
        <f t="shared" si="15"/>
        <v>#DIV/0!</v>
      </c>
      <c r="X50" s="45"/>
      <c r="Y50" s="45"/>
      <c r="Z50" s="45"/>
      <c r="AA50" s="45"/>
      <c r="AB50" s="45"/>
      <c r="AC50" s="45"/>
      <c r="AD50" s="45"/>
      <c r="AE50" s="73"/>
      <c r="AF50" s="73"/>
      <c r="AG50" s="73"/>
      <c r="AH50" s="73"/>
      <c r="AI50" s="73"/>
      <c r="AJ50" s="73"/>
    </row>
    <row r="51" spans="1:36" s="74" customFormat="1" ht="90" hidden="1" customHeight="1">
      <c r="A51" s="43"/>
      <c r="B51" s="42" t="s">
        <v>12</v>
      </c>
      <c r="C51" s="116" t="s">
        <v>37</v>
      </c>
      <c r="D51" s="262"/>
      <c r="E51" s="186"/>
      <c r="F51" s="181">
        <f t="shared" si="22"/>
        <v>0</v>
      </c>
      <c r="G51" s="181"/>
      <c r="H51" s="186"/>
      <c r="I51" s="194"/>
      <c r="J51" s="186"/>
      <c r="K51" s="186"/>
      <c r="L51" s="186"/>
      <c r="M51" s="186"/>
      <c r="N51" s="186"/>
      <c r="O51" s="186"/>
      <c r="P51" s="187"/>
      <c r="Q51" s="187"/>
      <c r="R51" s="187"/>
      <c r="S51" s="187"/>
      <c r="T51" s="186">
        <f>H51+I51+J51</f>
        <v>0</v>
      </c>
      <c r="U51" s="170"/>
      <c r="V51" s="181">
        <f>E51-F51</f>
        <v>0</v>
      </c>
      <c r="W51" s="172" t="e">
        <f t="shared" si="15"/>
        <v>#DIV/0!</v>
      </c>
      <c r="X51" s="45"/>
      <c r="Y51" s="45"/>
      <c r="Z51" s="45"/>
      <c r="AA51" s="45"/>
      <c r="AB51" s="45"/>
      <c r="AC51" s="45"/>
      <c r="AD51" s="45"/>
      <c r="AE51" s="73"/>
      <c r="AF51" s="73"/>
      <c r="AG51" s="73"/>
      <c r="AH51" s="73"/>
      <c r="AI51" s="73"/>
      <c r="AJ51" s="73"/>
    </row>
    <row r="52" spans="1:36" s="74" customFormat="1" ht="86.25" hidden="1" customHeight="1">
      <c r="A52" s="43"/>
      <c r="B52" s="42"/>
      <c r="C52" s="214" t="s">
        <v>37</v>
      </c>
      <c r="D52" s="155"/>
      <c r="E52" s="186"/>
      <c r="F52" s="181">
        <f>G52+T52</f>
        <v>0</v>
      </c>
      <c r="G52" s="181"/>
      <c r="H52" s="186"/>
      <c r="I52" s="194"/>
      <c r="J52" s="186"/>
      <c r="K52" s="186"/>
      <c r="L52" s="186"/>
      <c r="M52" s="186"/>
      <c r="N52" s="186"/>
      <c r="O52" s="186"/>
      <c r="P52" s="187"/>
      <c r="Q52" s="187"/>
      <c r="R52" s="187"/>
      <c r="S52" s="187"/>
      <c r="T52" s="186">
        <f>H52+I52+J52</f>
        <v>0</v>
      </c>
      <c r="U52" s="207">
        <v>0</v>
      </c>
      <c r="V52" s="181">
        <f>E52-F52</f>
        <v>0</v>
      </c>
      <c r="W52" s="172" t="e">
        <f t="shared" si="15"/>
        <v>#DIV/0!</v>
      </c>
      <c r="X52" s="45"/>
      <c r="Y52" s="45"/>
      <c r="Z52" s="45"/>
      <c r="AA52" s="45"/>
      <c r="AB52" s="45"/>
      <c r="AC52" s="45"/>
      <c r="AD52" s="45"/>
      <c r="AE52" s="73"/>
      <c r="AF52" s="73"/>
      <c r="AG52" s="73"/>
      <c r="AH52" s="73"/>
      <c r="AI52" s="73"/>
      <c r="AJ52" s="73"/>
    </row>
    <row r="53" spans="1:36" s="74" customFormat="1" ht="97.5" hidden="1" customHeight="1">
      <c r="A53" s="76"/>
      <c r="B53" s="156" t="s">
        <v>57</v>
      </c>
      <c r="C53" s="121" t="s">
        <v>58</v>
      </c>
      <c r="D53" s="221"/>
      <c r="E53" s="188">
        <f>E54</f>
        <v>0</v>
      </c>
      <c r="F53" s="188">
        <f t="shared" ref="F53:V53" si="25">F54</f>
        <v>0</v>
      </c>
      <c r="G53" s="188">
        <f t="shared" si="25"/>
        <v>0</v>
      </c>
      <c r="H53" s="188">
        <f t="shared" si="25"/>
        <v>0</v>
      </c>
      <c r="I53" s="188">
        <f t="shared" si="25"/>
        <v>0</v>
      </c>
      <c r="J53" s="188">
        <f t="shared" si="25"/>
        <v>0</v>
      </c>
      <c r="K53" s="188">
        <f t="shared" si="25"/>
        <v>0</v>
      </c>
      <c r="L53" s="188">
        <f t="shared" si="25"/>
        <v>0</v>
      </c>
      <c r="M53" s="188">
        <f t="shared" si="25"/>
        <v>0</v>
      </c>
      <c r="N53" s="188">
        <f t="shared" si="25"/>
        <v>0</v>
      </c>
      <c r="O53" s="188">
        <f t="shared" si="25"/>
        <v>0</v>
      </c>
      <c r="P53" s="188">
        <f t="shared" si="25"/>
        <v>0</v>
      </c>
      <c r="Q53" s="188">
        <f t="shared" si="25"/>
        <v>0</v>
      </c>
      <c r="R53" s="188">
        <f t="shared" si="25"/>
        <v>0</v>
      </c>
      <c r="S53" s="188">
        <f t="shared" si="25"/>
        <v>0</v>
      </c>
      <c r="T53" s="188">
        <f t="shared" si="25"/>
        <v>0</v>
      </c>
      <c r="U53" s="188">
        <f t="shared" si="25"/>
        <v>0</v>
      </c>
      <c r="V53" s="188">
        <f t="shared" si="25"/>
        <v>0</v>
      </c>
      <c r="W53" s="172" t="e">
        <f t="shared" si="15"/>
        <v>#DIV/0!</v>
      </c>
      <c r="X53" s="45"/>
      <c r="Y53" s="45"/>
      <c r="Z53" s="45"/>
      <c r="AA53" s="45"/>
      <c r="AB53" s="45"/>
      <c r="AC53" s="45"/>
      <c r="AD53" s="45"/>
      <c r="AE53" s="73"/>
      <c r="AF53" s="73"/>
      <c r="AG53" s="73"/>
      <c r="AH53" s="73"/>
      <c r="AI53" s="73"/>
      <c r="AJ53" s="73"/>
    </row>
    <row r="54" spans="1:36" s="74" customFormat="1" ht="106.5" hidden="1" customHeight="1">
      <c r="A54" s="43"/>
      <c r="B54" s="42"/>
      <c r="C54" s="116"/>
      <c r="D54" s="219"/>
      <c r="E54" s="186"/>
      <c r="F54" s="181">
        <f>G54+T54</f>
        <v>0</v>
      </c>
      <c r="G54" s="181"/>
      <c r="H54" s="186"/>
      <c r="I54" s="194"/>
      <c r="J54" s="186"/>
      <c r="K54" s="186"/>
      <c r="L54" s="186"/>
      <c r="M54" s="186"/>
      <c r="N54" s="186"/>
      <c r="O54" s="186"/>
      <c r="P54" s="187"/>
      <c r="Q54" s="187"/>
      <c r="R54" s="187"/>
      <c r="S54" s="187"/>
      <c r="T54" s="186">
        <f>I54+J54+K54+L54+M54+H54</f>
        <v>0</v>
      </c>
      <c r="U54" s="170">
        <v>0</v>
      </c>
      <c r="V54" s="181">
        <f>E54-F54</f>
        <v>0</v>
      </c>
      <c r="W54" s="172" t="e">
        <f t="shared" si="15"/>
        <v>#DIV/0!</v>
      </c>
      <c r="X54" s="45"/>
      <c r="Y54" s="45"/>
      <c r="Z54" s="45"/>
      <c r="AA54" s="45"/>
      <c r="AB54" s="45"/>
      <c r="AC54" s="45"/>
      <c r="AD54" s="45"/>
      <c r="AE54" s="73"/>
      <c r="AF54" s="73"/>
      <c r="AG54" s="73"/>
      <c r="AH54" s="73"/>
      <c r="AI54" s="73"/>
      <c r="AJ54" s="73"/>
    </row>
    <row r="55" spans="1:36" s="74" customFormat="1" ht="86.25" hidden="1" customHeight="1">
      <c r="A55" s="76"/>
      <c r="B55" s="156" t="s">
        <v>50</v>
      </c>
      <c r="C55" s="121" t="s">
        <v>51</v>
      </c>
      <c r="D55" s="203"/>
      <c r="E55" s="188">
        <f>E56</f>
        <v>0</v>
      </c>
      <c r="F55" s="188">
        <f t="shared" ref="F55:V55" si="26">F56</f>
        <v>0</v>
      </c>
      <c r="G55" s="188">
        <f t="shared" si="26"/>
        <v>0</v>
      </c>
      <c r="H55" s="188">
        <f t="shared" si="26"/>
        <v>0</v>
      </c>
      <c r="I55" s="188">
        <f t="shared" si="26"/>
        <v>0</v>
      </c>
      <c r="J55" s="188">
        <f t="shared" si="26"/>
        <v>0</v>
      </c>
      <c r="K55" s="188">
        <f t="shared" si="26"/>
        <v>0</v>
      </c>
      <c r="L55" s="188">
        <f t="shared" si="26"/>
        <v>0</v>
      </c>
      <c r="M55" s="188">
        <f t="shared" si="26"/>
        <v>0</v>
      </c>
      <c r="N55" s="188">
        <f t="shared" si="26"/>
        <v>0</v>
      </c>
      <c r="O55" s="188">
        <f t="shared" si="26"/>
        <v>0</v>
      </c>
      <c r="P55" s="188">
        <f t="shared" si="26"/>
        <v>0</v>
      </c>
      <c r="Q55" s="188">
        <f t="shared" si="26"/>
        <v>0</v>
      </c>
      <c r="R55" s="188">
        <f t="shared" si="26"/>
        <v>0</v>
      </c>
      <c r="S55" s="188">
        <f t="shared" si="26"/>
        <v>0</v>
      </c>
      <c r="T55" s="188">
        <f t="shared" si="26"/>
        <v>0</v>
      </c>
      <c r="U55" s="188">
        <f t="shared" si="26"/>
        <v>0</v>
      </c>
      <c r="V55" s="188">
        <f t="shared" si="26"/>
        <v>0</v>
      </c>
      <c r="W55" s="172" t="e">
        <f t="shared" si="15"/>
        <v>#DIV/0!</v>
      </c>
      <c r="X55" s="45"/>
      <c r="Y55" s="45"/>
      <c r="Z55" s="45"/>
      <c r="AA55" s="45"/>
      <c r="AB55" s="45"/>
      <c r="AC55" s="45"/>
      <c r="AD55" s="45"/>
      <c r="AE55" s="73"/>
      <c r="AF55" s="73"/>
      <c r="AG55" s="73"/>
      <c r="AH55" s="73"/>
      <c r="AI55" s="73"/>
      <c r="AJ55" s="73"/>
    </row>
    <row r="56" spans="1:36" s="74" customFormat="1" ht="86.25" hidden="1" customHeight="1">
      <c r="A56" s="43"/>
      <c r="B56" s="42" t="s">
        <v>12</v>
      </c>
      <c r="C56" s="116" t="s">
        <v>39</v>
      </c>
      <c r="D56" s="165"/>
      <c r="E56" s="186"/>
      <c r="F56" s="181">
        <f>G56+T56</f>
        <v>0</v>
      </c>
      <c r="G56" s="181"/>
      <c r="H56" s="186"/>
      <c r="I56" s="194"/>
      <c r="J56" s="186"/>
      <c r="K56" s="186"/>
      <c r="L56" s="186"/>
      <c r="M56" s="186"/>
      <c r="N56" s="186"/>
      <c r="O56" s="186"/>
      <c r="P56" s="187"/>
      <c r="Q56" s="187"/>
      <c r="R56" s="187"/>
      <c r="S56" s="187"/>
      <c r="T56" s="186">
        <f>H56+I56+J56+K56+L56</f>
        <v>0</v>
      </c>
      <c r="U56" s="207"/>
      <c r="V56" s="181">
        <f>E56-F56</f>
        <v>0</v>
      </c>
      <c r="W56" s="172" t="e">
        <f t="shared" si="15"/>
        <v>#DIV/0!</v>
      </c>
      <c r="X56" s="45"/>
      <c r="Y56" s="45"/>
      <c r="Z56" s="45"/>
      <c r="AA56" s="45"/>
      <c r="AB56" s="45"/>
      <c r="AC56" s="45"/>
      <c r="AD56" s="45"/>
      <c r="AE56" s="73"/>
      <c r="AF56" s="73"/>
      <c r="AG56" s="73"/>
      <c r="AH56" s="73"/>
      <c r="AI56" s="73"/>
      <c r="AJ56" s="73"/>
    </row>
    <row r="57" spans="1:36" ht="59.25" customHeight="1">
      <c r="A57" s="64">
        <v>13</v>
      </c>
      <c r="B57" s="352" t="s">
        <v>49</v>
      </c>
      <c r="C57" s="121" t="s">
        <v>38</v>
      </c>
      <c r="D57" s="303"/>
      <c r="E57" s="184">
        <f>E58</f>
        <v>2000000</v>
      </c>
      <c r="F57" s="184">
        <f t="shared" ref="F57:V57" si="27">F58</f>
        <v>0</v>
      </c>
      <c r="G57" s="184">
        <f t="shared" si="27"/>
        <v>0</v>
      </c>
      <c r="H57" s="184">
        <f t="shared" si="27"/>
        <v>0</v>
      </c>
      <c r="I57" s="184">
        <f t="shared" si="27"/>
        <v>0</v>
      </c>
      <c r="J57" s="184">
        <f t="shared" si="27"/>
        <v>0</v>
      </c>
      <c r="K57" s="184">
        <f t="shared" si="27"/>
        <v>0</v>
      </c>
      <c r="L57" s="184">
        <f t="shared" si="27"/>
        <v>0</v>
      </c>
      <c r="M57" s="184">
        <f t="shared" si="27"/>
        <v>0</v>
      </c>
      <c r="N57" s="184">
        <f t="shared" si="27"/>
        <v>0</v>
      </c>
      <c r="O57" s="184">
        <f t="shared" si="27"/>
        <v>0</v>
      </c>
      <c r="P57" s="184">
        <f t="shared" si="27"/>
        <v>0</v>
      </c>
      <c r="Q57" s="184">
        <f t="shared" si="27"/>
        <v>0</v>
      </c>
      <c r="R57" s="184">
        <f t="shared" si="27"/>
        <v>0</v>
      </c>
      <c r="S57" s="184">
        <f t="shared" si="27"/>
        <v>0</v>
      </c>
      <c r="T57" s="184">
        <f t="shared" si="27"/>
        <v>0</v>
      </c>
      <c r="U57" s="184">
        <f t="shared" si="27"/>
        <v>0</v>
      </c>
      <c r="V57" s="184">
        <f t="shared" si="27"/>
        <v>2000000</v>
      </c>
      <c r="W57" s="172">
        <f t="shared" si="15"/>
        <v>0</v>
      </c>
      <c r="X57" s="40"/>
      <c r="Y57" s="40"/>
      <c r="Z57" s="40"/>
      <c r="AA57" s="40"/>
      <c r="AB57" s="40"/>
      <c r="AC57" s="40"/>
      <c r="AD57" s="40"/>
      <c r="AE57" s="16"/>
      <c r="AF57" s="16"/>
      <c r="AG57" s="16"/>
      <c r="AH57" s="16"/>
      <c r="AI57" s="16"/>
      <c r="AJ57" s="16"/>
    </row>
    <row r="58" spans="1:36" ht="88.5" customHeight="1">
      <c r="A58" s="18">
        <v>14</v>
      </c>
      <c r="B58" s="20">
        <v>3121</v>
      </c>
      <c r="C58" s="116" t="s">
        <v>67</v>
      </c>
      <c r="D58" s="245" t="s">
        <v>83</v>
      </c>
      <c r="E58" s="189">
        <v>2000000</v>
      </c>
      <c r="F58" s="190">
        <f t="shared" ref="F58:F66" si="28">G58+T58</f>
        <v>0</v>
      </c>
      <c r="G58" s="327"/>
      <c r="H58" s="330"/>
      <c r="I58" s="331"/>
      <c r="J58" s="331"/>
      <c r="K58" s="331"/>
      <c r="L58" s="332"/>
      <c r="M58" s="332"/>
      <c r="N58" s="333"/>
      <c r="O58" s="333"/>
      <c r="P58" s="333"/>
      <c r="Q58" s="333"/>
      <c r="R58" s="333"/>
      <c r="S58" s="333"/>
      <c r="T58" s="181">
        <f>H58+I58+J58+K58+L58+M58+N58+O58+P58+Q58+R58+S58</f>
        <v>0</v>
      </c>
      <c r="U58" s="334">
        <v>0</v>
      </c>
      <c r="V58" s="323">
        <f t="shared" ref="V58:V64" si="29">E58-F58</f>
        <v>2000000</v>
      </c>
      <c r="W58" s="172">
        <f t="shared" si="15"/>
        <v>0</v>
      </c>
      <c r="X58" s="40"/>
      <c r="Y58" s="40"/>
      <c r="Z58" s="40"/>
      <c r="AA58" s="40"/>
      <c r="AB58" s="40"/>
      <c r="AC58" s="40"/>
      <c r="AD58" s="40"/>
      <c r="AE58" s="16"/>
      <c r="AF58" s="16"/>
      <c r="AG58" s="16"/>
      <c r="AH58" s="16"/>
      <c r="AI58" s="16"/>
      <c r="AJ58" s="16"/>
    </row>
    <row r="59" spans="1:36" ht="21.75" hidden="1" customHeight="1">
      <c r="A59" s="18"/>
      <c r="B59" s="20"/>
      <c r="C59" s="19"/>
      <c r="D59" s="9"/>
      <c r="E59" s="189"/>
      <c r="F59" s="190">
        <f t="shared" si="28"/>
        <v>0</v>
      </c>
      <c r="G59" s="327"/>
      <c r="H59" s="331"/>
      <c r="I59" s="331"/>
      <c r="J59" s="331"/>
      <c r="K59" s="331"/>
      <c r="L59" s="332"/>
      <c r="M59" s="332"/>
      <c r="N59" s="332"/>
      <c r="O59" s="332"/>
      <c r="P59" s="332"/>
      <c r="Q59" s="332"/>
      <c r="R59" s="332"/>
      <c r="S59" s="332"/>
      <c r="T59" s="181">
        <f>H59+I59+J59+K59+L59+M59+N59+O59+P59+Q59+R59+S59</f>
        <v>0</v>
      </c>
      <c r="U59" s="181"/>
      <c r="V59" s="191">
        <f t="shared" si="29"/>
        <v>0</v>
      </c>
      <c r="W59" s="172" t="e">
        <f t="shared" si="15"/>
        <v>#DIV/0!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21.75" hidden="1" customHeight="1">
      <c r="A60" s="18"/>
      <c r="B60" s="20"/>
      <c r="C60" s="19"/>
      <c r="D60" s="9"/>
      <c r="E60" s="189"/>
      <c r="F60" s="190">
        <f t="shared" si="28"/>
        <v>0</v>
      </c>
      <c r="G60" s="327"/>
      <c r="H60" s="331"/>
      <c r="I60" s="331"/>
      <c r="J60" s="331"/>
      <c r="K60" s="331"/>
      <c r="L60" s="332"/>
      <c r="M60" s="332"/>
      <c r="N60" s="332"/>
      <c r="O60" s="332"/>
      <c r="P60" s="332"/>
      <c r="Q60" s="332"/>
      <c r="R60" s="332"/>
      <c r="S60" s="332"/>
      <c r="T60" s="181">
        <f>H60+I60+J60+K60+L60+M60+N60+O60+P60+Q60+R60+S60</f>
        <v>0</v>
      </c>
      <c r="U60" s="181"/>
      <c r="V60" s="191">
        <f t="shared" si="29"/>
        <v>0</v>
      </c>
      <c r="W60" s="172" t="e">
        <f t="shared" ref="W60:W96" si="30">U60*100/E60</f>
        <v>#DIV/0!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0.75" hidden="1" customHeight="1">
      <c r="A61" s="18"/>
      <c r="D61" s="101"/>
      <c r="E61" s="186"/>
      <c r="F61" s="190">
        <f t="shared" si="28"/>
        <v>0</v>
      </c>
      <c r="G61" s="190"/>
      <c r="H61" s="335"/>
      <c r="I61" s="335"/>
      <c r="J61" s="335"/>
      <c r="K61" s="335"/>
      <c r="L61" s="332"/>
      <c r="M61" s="332"/>
      <c r="N61" s="332"/>
      <c r="O61" s="332"/>
      <c r="P61" s="332"/>
      <c r="Q61" s="332"/>
      <c r="R61" s="332"/>
      <c r="S61" s="332"/>
      <c r="T61" s="181">
        <f>H61+I61+J61+K61+L61+M61+N61</f>
        <v>0</v>
      </c>
      <c r="U61" s="181"/>
      <c r="V61" s="191">
        <f t="shared" si="29"/>
        <v>0</v>
      </c>
      <c r="W61" s="172" t="e">
        <f t="shared" si="30"/>
        <v>#DIV/0!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98.25" hidden="1" customHeight="1">
      <c r="A62" s="18"/>
      <c r="B62" s="20"/>
      <c r="C62" s="19"/>
      <c r="D62" s="89"/>
      <c r="E62" s="186"/>
      <c r="F62" s="190">
        <f t="shared" si="28"/>
        <v>0</v>
      </c>
      <c r="G62" s="190"/>
      <c r="H62" s="335"/>
      <c r="I62" s="335"/>
      <c r="J62" s="335"/>
      <c r="K62" s="335"/>
      <c r="L62" s="332"/>
      <c r="M62" s="332"/>
      <c r="N62" s="332"/>
      <c r="O62" s="332"/>
      <c r="P62" s="332"/>
      <c r="Q62" s="332"/>
      <c r="R62" s="332"/>
      <c r="S62" s="332"/>
      <c r="T62" s="181">
        <f>H62+I62+J62+K62+L62+M62+N62+O62+P62+Q62+R62+S62</f>
        <v>0</v>
      </c>
      <c r="U62" s="181"/>
      <c r="V62" s="191">
        <f t="shared" si="29"/>
        <v>0</v>
      </c>
      <c r="W62" s="172" t="e">
        <f t="shared" si="30"/>
        <v>#DIV/0!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84" hidden="1" customHeight="1">
      <c r="A63" s="18"/>
      <c r="B63" s="20"/>
      <c r="C63" s="138"/>
      <c r="D63" s="244"/>
      <c r="E63" s="186"/>
      <c r="F63" s="173">
        <f t="shared" si="28"/>
        <v>0</v>
      </c>
      <c r="G63" s="173"/>
      <c r="H63" s="170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>
        <f>H63+I63+J63+K63+L63+M63+N63+O63+P63+Q63+R63+S63</f>
        <v>0</v>
      </c>
      <c r="U63" s="170"/>
      <c r="V63" s="172">
        <f t="shared" si="29"/>
        <v>0</v>
      </c>
      <c r="W63" s="172" t="e">
        <f t="shared" si="30"/>
        <v>#DIV/0!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97.5" hidden="1" customHeight="1">
      <c r="A64" s="18"/>
      <c r="B64" s="70"/>
      <c r="C64" s="223"/>
      <c r="D64" s="219"/>
      <c r="E64" s="186"/>
      <c r="F64" s="173">
        <f>G64+T64</f>
        <v>0</v>
      </c>
      <c r="G64" s="190"/>
      <c r="H64" s="331"/>
      <c r="I64" s="331"/>
      <c r="J64" s="331"/>
      <c r="K64" s="331"/>
      <c r="L64" s="332"/>
      <c r="M64" s="324"/>
      <c r="N64" s="332"/>
      <c r="O64" s="332"/>
      <c r="P64" s="332"/>
      <c r="Q64" s="332"/>
      <c r="R64" s="332"/>
      <c r="S64" s="332"/>
      <c r="T64" s="181">
        <f>H64+I64+J64+K64</f>
        <v>0</v>
      </c>
      <c r="U64" s="181"/>
      <c r="V64" s="172">
        <f t="shared" si="29"/>
        <v>0</v>
      </c>
      <c r="W64" s="172" t="e">
        <f t="shared" si="30"/>
        <v>#DIV/0!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50.25" customHeight="1">
      <c r="A65" s="76">
        <v>15</v>
      </c>
      <c r="B65" s="355" t="s">
        <v>131</v>
      </c>
      <c r="C65" s="121" t="s">
        <v>122</v>
      </c>
      <c r="D65" s="304"/>
      <c r="E65" s="188">
        <f>E66</f>
        <v>1000000</v>
      </c>
      <c r="F65" s="188">
        <f t="shared" ref="F65" si="31">F66</f>
        <v>0</v>
      </c>
      <c r="G65" s="188">
        <f t="shared" ref="G65" si="32">G66</f>
        <v>0</v>
      </c>
      <c r="H65" s="188">
        <f t="shared" ref="H65" si="33">H66</f>
        <v>0</v>
      </c>
      <c r="I65" s="188">
        <f t="shared" ref="I65" si="34">I66</f>
        <v>0</v>
      </c>
      <c r="J65" s="188">
        <f t="shared" ref="J65" si="35">J66</f>
        <v>0</v>
      </c>
      <c r="K65" s="188">
        <f t="shared" ref="K65" si="36">K66</f>
        <v>0</v>
      </c>
      <c r="L65" s="188">
        <f t="shared" ref="L65" si="37">L66</f>
        <v>0</v>
      </c>
      <c r="M65" s="188">
        <f t="shared" ref="M65" si="38">M66</f>
        <v>0</v>
      </c>
      <c r="N65" s="188">
        <f t="shared" ref="N65" si="39">N66</f>
        <v>0</v>
      </c>
      <c r="O65" s="188">
        <f t="shared" ref="O65" si="40">O66</f>
        <v>0</v>
      </c>
      <c r="P65" s="188">
        <f t="shared" ref="P65" si="41">P66</f>
        <v>0</v>
      </c>
      <c r="Q65" s="188">
        <f t="shared" ref="Q65" si="42">Q66</f>
        <v>0</v>
      </c>
      <c r="R65" s="188">
        <f t="shared" ref="R65" si="43">R66</f>
        <v>0</v>
      </c>
      <c r="S65" s="188">
        <f t="shared" ref="S65" si="44">S66</f>
        <v>0</v>
      </c>
      <c r="T65" s="188">
        <f t="shared" ref="T65" si="45">T66</f>
        <v>0</v>
      </c>
      <c r="U65" s="188">
        <f t="shared" ref="U65" si="46">U66</f>
        <v>0</v>
      </c>
      <c r="V65" s="188">
        <f t="shared" ref="V65" si="47">V66</f>
        <v>1000000</v>
      </c>
      <c r="W65" s="172">
        <f t="shared" si="30"/>
        <v>0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216.75" customHeight="1">
      <c r="A66" s="18">
        <v>16</v>
      </c>
      <c r="B66" s="70"/>
      <c r="C66" s="261" t="s">
        <v>34</v>
      </c>
      <c r="D66" s="302" t="s">
        <v>134</v>
      </c>
      <c r="E66" s="186">
        <v>1000000</v>
      </c>
      <c r="F66" s="173">
        <f t="shared" si="28"/>
        <v>0</v>
      </c>
      <c r="G66" s="173"/>
      <c r="H66" s="336"/>
      <c r="I66" s="336"/>
      <c r="J66" s="331"/>
      <c r="K66" s="331"/>
      <c r="L66" s="332"/>
      <c r="M66" s="324"/>
      <c r="N66" s="332"/>
      <c r="O66" s="332"/>
      <c r="P66" s="332"/>
      <c r="Q66" s="332"/>
      <c r="R66" s="332"/>
      <c r="S66" s="332"/>
      <c r="T66" s="181">
        <f t="shared" ref="T66" si="48">H66+I66+J66+K66+L66+M66+N66+O66+P66+Q66+R66+S66</f>
        <v>0</v>
      </c>
      <c r="U66" s="170">
        <v>0</v>
      </c>
      <c r="V66" s="172">
        <f>E66-F66</f>
        <v>1000000</v>
      </c>
      <c r="W66" s="172">
        <f t="shared" si="30"/>
        <v>0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81" customHeight="1">
      <c r="A67" s="76">
        <v>17</v>
      </c>
      <c r="B67" s="352" t="s">
        <v>59</v>
      </c>
      <c r="C67" s="294" t="s">
        <v>60</v>
      </c>
      <c r="D67" s="225"/>
      <c r="E67" s="188">
        <f>E68+E69</f>
        <v>100000</v>
      </c>
      <c r="F67" s="188">
        <f t="shared" ref="F67:V67" si="49">F68+F69</f>
        <v>0</v>
      </c>
      <c r="G67" s="188">
        <f t="shared" si="49"/>
        <v>0</v>
      </c>
      <c r="H67" s="188">
        <f t="shared" si="49"/>
        <v>0</v>
      </c>
      <c r="I67" s="188">
        <f t="shared" si="49"/>
        <v>0</v>
      </c>
      <c r="J67" s="188">
        <f t="shared" si="49"/>
        <v>0</v>
      </c>
      <c r="K67" s="188">
        <f t="shared" si="49"/>
        <v>0</v>
      </c>
      <c r="L67" s="188">
        <f t="shared" si="49"/>
        <v>0</v>
      </c>
      <c r="M67" s="188">
        <f t="shared" si="49"/>
        <v>0</v>
      </c>
      <c r="N67" s="188">
        <f t="shared" si="49"/>
        <v>0</v>
      </c>
      <c r="O67" s="188">
        <f t="shared" si="49"/>
        <v>0</v>
      </c>
      <c r="P67" s="188">
        <f t="shared" si="49"/>
        <v>0</v>
      </c>
      <c r="Q67" s="188">
        <f t="shared" si="49"/>
        <v>0</v>
      </c>
      <c r="R67" s="188">
        <f t="shared" si="49"/>
        <v>0</v>
      </c>
      <c r="S67" s="188">
        <f t="shared" si="49"/>
        <v>0</v>
      </c>
      <c r="T67" s="188">
        <f t="shared" si="49"/>
        <v>0</v>
      </c>
      <c r="U67" s="188">
        <f t="shared" si="49"/>
        <v>0</v>
      </c>
      <c r="V67" s="188">
        <f t="shared" si="49"/>
        <v>100000</v>
      </c>
      <c r="W67" s="172">
        <f t="shared" si="30"/>
        <v>0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68.25" customHeight="1">
      <c r="A68" s="18">
        <v>18</v>
      </c>
      <c r="B68" s="70">
        <v>3110</v>
      </c>
      <c r="C68" s="116" t="s">
        <v>39</v>
      </c>
      <c r="D68" s="230" t="s">
        <v>132</v>
      </c>
      <c r="E68" s="186">
        <v>100000</v>
      </c>
      <c r="F68" s="173">
        <f>G68+T68</f>
        <v>0</v>
      </c>
      <c r="G68" s="173"/>
      <c r="H68" s="193"/>
      <c r="I68" s="193"/>
      <c r="J68" s="193"/>
      <c r="K68" s="193"/>
      <c r="L68" s="181"/>
      <c r="M68" s="181"/>
      <c r="N68" s="181"/>
      <c r="O68" s="181"/>
      <c r="P68" s="181"/>
      <c r="Q68" s="181"/>
      <c r="R68" s="181"/>
      <c r="S68" s="181"/>
      <c r="T68" s="181">
        <f>H68+I68+J68+K68+L68+M68+N68</f>
        <v>0</v>
      </c>
      <c r="U68" s="170">
        <v>0</v>
      </c>
      <c r="V68" s="172">
        <f>E68-F68</f>
        <v>100000</v>
      </c>
      <c r="W68" s="172">
        <f t="shared" si="30"/>
        <v>0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84.75" hidden="1" customHeight="1">
      <c r="A69" s="18"/>
      <c r="B69" s="70"/>
      <c r="C69" s="264"/>
      <c r="D69" s="245"/>
      <c r="E69" s="186"/>
      <c r="F69" s="173">
        <f>G69+T69</f>
        <v>0</v>
      </c>
      <c r="G69" s="173"/>
      <c r="H69" s="193"/>
      <c r="I69" s="193"/>
      <c r="J69" s="193"/>
      <c r="K69" s="193"/>
      <c r="L69" s="181"/>
      <c r="M69" s="181"/>
      <c r="N69" s="181"/>
      <c r="O69" s="181"/>
      <c r="P69" s="181"/>
      <c r="Q69" s="181"/>
      <c r="R69" s="181"/>
      <c r="S69" s="181"/>
      <c r="T69" s="181">
        <f>H69+I69+J69+K69+L69+M69+N69</f>
        <v>0</v>
      </c>
      <c r="U69" s="170"/>
      <c r="V69" s="172">
        <f>E69-F69</f>
        <v>0</v>
      </c>
      <c r="W69" s="172" t="e">
        <f t="shared" si="30"/>
        <v>#DIV/0!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46.5" customHeight="1">
      <c r="A70" s="76">
        <v>19</v>
      </c>
      <c r="B70" s="352" t="s">
        <v>169</v>
      </c>
      <c r="C70" s="121" t="s">
        <v>135</v>
      </c>
      <c r="D70" s="305"/>
      <c r="E70" s="188">
        <f>E71</f>
        <v>1780000</v>
      </c>
      <c r="F70" s="188">
        <f t="shared" ref="F70:T70" si="50">F71</f>
        <v>0</v>
      </c>
      <c r="G70" s="188">
        <f t="shared" si="50"/>
        <v>0</v>
      </c>
      <c r="H70" s="188">
        <f t="shared" si="50"/>
        <v>0</v>
      </c>
      <c r="I70" s="188">
        <f t="shared" si="50"/>
        <v>0</v>
      </c>
      <c r="J70" s="188">
        <f t="shared" si="50"/>
        <v>0</v>
      </c>
      <c r="K70" s="188">
        <f t="shared" si="50"/>
        <v>0</v>
      </c>
      <c r="L70" s="188">
        <f t="shared" si="50"/>
        <v>0</v>
      </c>
      <c r="M70" s="188">
        <f t="shared" si="50"/>
        <v>0</v>
      </c>
      <c r="N70" s="188">
        <f t="shared" si="50"/>
        <v>0</v>
      </c>
      <c r="O70" s="188">
        <f t="shared" si="50"/>
        <v>0</v>
      </c>
      <c r="P70" s="188">
        <f t="shared" si="50"/>
        <v>0</v>
      </c>
      <c r="Q70" s="188">
        <f t="shared" si="50"/>
        <v>0</v>
      </c>
      <c r="R70" s="188">
        <f t="shared" si="50"/>
        <v>0</v>
      </c>
      <c r="S70" s="188">
        <f t="shared" si="50"/>
        <v>0</v>
      </c>
      <c r="T70" s="188">
        <f t="shared" si="50"/>
        <v>0</v>
      </c>
      <c r="U70" s="188">
        <f>U71</f>
        <v>0</v>
      </c>
      <c r="V70" s="188">
        <f>V71</f>
        <v>1780000</v>
      </c>
      <c r="W70" s="172">
        <f t="shared" si="30"/>
        <v>0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157.5" customHeight="1">
      <c r="A71" s="18">
        <v>20</v>
      </c>
      <c r="B71" s="39">
        <v>3110</v>
      </c>
      <c r="C71" s="138" t="s">
        <v>39</v>
      </c>
      <c r="D71" s="292" t="s">
        <v>133</v>
      </c>
      <c r="E71" s="186">
        <v>1780000</v>
      </c>
      <c r="F71" s="173">
        <f>G71+T71</f>
        <v>0</v>
      </c>
      <c r="G71" s="190"/>
      <c r="H71" s="337"/>
      <c r="I71" s="337"/>
      <c r="J71" s="338"/>
      <c r="K71" s="338"/>
      <c r="L71" s="339"/>
      <c r="M71" s="333"/>
      <c r="N71" s="333"/>
      <c r="O71" s="333"/>
      <c r="P71" s="333"/>
      <c r="Q71" s="333"/>
      <c r="R71" s="333"/>
      <c r="S71" s="333"/>
      <c r="T71" s="181">
        <f t="shared" ref="T71" si="51">H71+I71+J71+K71+L71+M71</f>
        <v>0</v>
      </c>
      <c r="U71" s="181">
        <v>0</v>
      </c>
      <c r="V71" s="172">
        <f>E71-F71</f>
        <v>1780000</v>
      </c>
      <c r="W71" s="172">
        <f t="shared" si="30"/>
        <v>0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57.75" customHeight="1">
      <c r="A72" s="124">
        <v>21</v>
      </c>
      <c r="B72" s="127" t="s">
        <v>18</v>
      </c>
      <c r="C72" s="208" t="s">
        <v>61</v>
      </c>
      <c r="D72" s="128"/>
      <c r="E72" s="183">
        <f>E81+E92+E97+E99+E102+E105+E73</f>
        <v>22651934</v>
      </c>
      <c r="F72" s="183">
        <f t="shared" ref="F72:U72" si="52">F81+F92+F97+F99+F102+F105</f>
        <v>0</v>
      </c>
      <c r="G72" s="183">
        <f t="shared" si="52"/>
        <v>0</v>
      </c>
      <c r="H72" s="183">
        <f t="shared" si="52"/>
        <v>0</v>
      </c>
      <c r="I72" s="183">
        <f t="shared" si="52"/>
        <v>0</v>
      </c>
      <c r="J72" s="183">
        <f t="shared" si="52"/>
        <v>0</v>
      </c>
      <c r="K72" s="183">
        <f t="shared" si="52"/>
        <v>0</v>
      </c>
      <c r="L72" s="183">
        <f t="shared" si="52"/>
        <v>0</v>
      </c>
      <c r="M72" s="183">
        <f t="shared" si="52"/>
        <v>0</v>
      </c>
      <c r="N72" s="183">
        <f t="shared" si="52"/>
        <v>0</v>
      </c>
      <c r="O72" s="183">
        <f t="shared" si="52"/>
        <v>0</v>
      </c>
      <c r="P72" s="183">
        <f t="shared" si="52"/>
        <v>0</v>
      </c>
      <c r="Q72" s="183">
        <f t="shared" si="52"/>
        <v>0</v>
      </c>
      <c r="R72" s="183">
        <f t="shared" si="52"/>
        <v>0</v>
      </c>
      <c r="S72" s="183">
        <f t="shared" si="52"/>
        <v>0</v>
      </c>
      <c r="T72" s="183">
        <f t="shared" si="52"/>
        <v>0</v>
      </c>
      <c r="U72" s="183">
        <f t="shared" si="52"/>
        <v>0</v>
      </c>
      <c r="V72" s="183">
        <f>V81+V92+V97+V99+V102+V105+V73</f>
        <v>22651934</v>
      </c>
      <c r="W72" s="172">
        <f t="shared" si="30"/>
        <v>0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45" customHeight="1">
      <c r="A73" s="64">
        <v>22</v>
      </c>
      <c r="B73" s="354" t="s">
        <v>136</v>
      </c>
      <c r="C73" s="294" t="s">
        <v>137</v>
      </c>
      <c r="D73" s="243"/>
      <c r="E73" s="184">
        <f>E74+E75+E76+E77+E78+E79+E80</f>
        <v>1025000</v>
      </c>
      <c r="F73" s="184">
        <f t="shared" ref="F73:V73" si="53">F74+F75+F76+F77+F78+F79+F80</f>
        <v>0</v>
      </c>
      <c r="G73" s="184">
        <f t="shared" si="53"/>
        <v>0</v>
      </c>
      <c r="H73" s="184">
        <f t="shared" si="53"/>
        <v>0</v>
      </c>
      <c r="I73" s="184">
        <f t="shared" si="53"/>
        <v>0</v>
      </c>
      <c r="J73" s="184">
        <f t="shared" si="53"/>
        <v>0</v>
      </c>
      <c r="K73" s="184">
        <f t="shared" si="53"/>
        <v>0</v>
      </c>
      <c r="L73" s="184">
        <f t="shared" si="53"/>
        <v>0</v>
      </c>
      <c r="M73" s="184">
        <f t="shared" si="53"/>
        <v>0</v>
      </c>
      <c r="N73" s="184">
        <f t="shared" si="53"/>
        <v>0</v>
      </c>
      <c r="O73" s="184">
        <f t="shared" si="53"/>
        <v>0</v>
      </c>
      <c r="P73" s="184">
        <f t="shared" si="53"/>
        <v>0</v>
      </c>
      <c r="Q73" s="184">
        <f t="shared" si="53"/>
        <v>0</v>
      </c>
      <c r="R73" s="184">
        <f t="shared" si="53"/>
        <v>0</v>
      </c>
      <c r="S73" s="184">
        <f t="shared" si="53"/>
        <v>0</v>
      </c>
      <c r="T73" s="184">
        <f t="shared" si="53"/>
        <v>0</v>
      </c>
      <c r="U73" s="184">
        <f t="shared" si="53"/>
        <v>0</v>
      </c>
      <c r="V73" s="184">
        <f t="shared" si="53"/>
        <v>1025000</v>
      </c>
      <c r="W73" s="172">
        <f t="shared" si="30"/>
        <v>0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57" customHeight="1">
      <c r="A74" s="43">
        <v>23</v>
      </c>
      <c r="B74" s="71">
        <v>3110</v>
      </c>
      <c r="C74" s="116" t="s">
        <v>39</v>
      </c>
      <c r="D74" s="90" t="s">
        <v>138</v>
      </c>
      <c r="E74" s="186">
        <v>50000</v>
      </c>
      <c r="F74" s="173">
        <f>G74+T74</f>
        <v>0</v>
      </c>
      <c r="G74" s="190"/>
      <c r="H74" s="335"/>
      <c r="I74" s="335"/>
      <c r="J74" s="335"/>
      <c r="K74" s="335"/>
      <c r="L74" s="332"/>
      <c r="M74" s="332"/>
      <c r="N74" s="332"/>
      <c r="O74" s="332"/>
      <c r="P74" s="332"/>
      <c r="Q74" s="332"/>
      <c r="R74" s="332"/>
      <c r="S74" s="332"/>
      <c r="T74" s="181">
        <f>H74+I74+J74+K74+L74+M74+N74+O74+P74+Q74+R74+S74</f>
        <v>0</v>
      </c>
      <c r="U74" s="181">
        <v>0</v>
      </c>
      <c r="V74" s="186">
        <f>E74-F74</f>
        <v>50000</v>
      </c>
      <c r="W74" s="172">
        <f t="shared" si="30"/>
        <v>0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45.75" customHeight="1">
      <c r="A75" s="43">
        <v>24</v>
      </c>
      <c r="B75" s="71">
        <v>3132</v>
      </c>
      <c r="C75" s="116" t="s">
        <v>0</v>
      </c>
      <c r="D75" s="90" t="s">
        <v>139</v>
      </c>
      <c r="E75" s="186">
        <v>250000</v>
      </c>
      <c r="F75" s="173">
        <f>G75+T75</f>
        <v>0</v>
      </c>
      <c r="G75" s="190"/>
      <c r="H75" s="335"/>
      <c r="I75" s="335"/>
      <c r="J75" s="335"/>
      <c r="K75" s="335"/>
      <c r="L75" s="332"/>
      <c r="M75" s="332"/>
      <c r="N75" s="332"/>
      <c r="O75" s="332"/>
      <c r="P75" s="332"/>
      <c r="Q75" s="332"/>
      <c r="R75" s="332"/>
      <c r="S75" s="332"/>
      <c r="T75" s="181">
        <f>H75+I75+J75+K75+L75+M75+N75+O75+P75+Q75+R75+S75</f>
        <v>0</v>
      </c>
      <c r="U75" s="181">
        <v>0</v>
      </c>
      <c r="V75" s="186">
        <f>E75-F75</f>
        <v>250000</v>
      </c>
      <c r="W75" s="172">
        <f t="shared" si="30"/>
        <v>0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45.75" customHeight="1">
      <c r="A76" s="43">
        <v>25</v>
      </c>
      <c r="B76" s="71">
        <v>3132</v>
      </c>
      <c r="C76" s="116" t="s">
        <v>0</v>
      </c>
      <c r="D76" s="90" t="s">
        <v>140</v>
      </c>
      <c r="E76" s="186">
        <v>100000</v>
      </c>
      <c r="F76" s="173">
        <f>G76+T76</f>
        <v>0</v>
      </c>
      <c r="G76" s="190"/>
      <c r="H76" s="335"/>
      <c r="I76" s="335"/>
      <c r="J76" s="335"/>
      <c r="K76" s="335"/>
      <c r="L76" s="332"/>
      <c r="M76" s="332"/>
      <c r="N76" s="332"/>
      <c r="O76" s="332"/>
      <c r="P76" s="332"/>
      <c r="Q76" s="332"/>
      <c r="R76" s="332"/>
      <c r="S76" s="332"/>
      <c r="T76" s="181">
        <f>H76+I76+J76+K76+L76+M76+N76+O76+P76+Q76+R76+S76</f>
        <v>0</v>
      </c>
      <c r="U76" s="181">
        <v>0</v>
      </c>
      <c r="V76" s="186">
        <f>E76-F76</f>
        <v>100000</v>
      </c>
      <c r="W76" s="172">
        <f t="shared" si="30"/>
        <v>0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45.75" customHeight="1">
      <c r="A77" s="43">
        <v>26</v>
      </c>
      <c r="B77" s="71">
        <v>3132</v>
      </c>
      <c r="C77" s="116" t="s">
        <v>0</v>
      </c>
      <c r="D77" s="90" t="s">
        <v>141</v>
      </c>
      <c r="E77" s="186">
        <v>175000</v>
      </c>
      <c r="F77" s="173">
        <f>G77+T77</f>
        <v>0</v>
      </c>
      <c r="G77" s="190"/>
      <c r="H77" s="335"/>
      <c r="I77" s="335"/>
      <c r="J77" s="335"/>
      <c r="K77" s="335"/>
      <c r="L77" s="332"/>
      <c r="M77" s="332"/>
      <c r="N77" s="332"/>
      <c r="O77" s="332"/>
      <c r="P77" s="332"/>
      <c r="Q77" s="332"/>
      <c r="R77" s="332"/>
      <c r="S77" s="332"/>
      <c r="T77" s="181">
        <f>H77+I77+J77+K77+L77+M77+N77+O77+P77+Q77+R77+S77</f>
        <v>0</v>
      </c>
      <c r="U77" s="181">
        <v>0</v>
      </c>
      <c r="V77" s="186">
        <f>E77-F77</f>
        <v>175000</v>
      </c>
      <c r="W77" s="172">
        <f t="shared" si="30"/>
        <v>0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45.75" customHeight="1">
      <c r="A78" s="43">
        <v>27</v>
      </c>
      <c r="B78" s="71">
        <v>3132</v>
      </c>
      <c r="C78" s="116" t="s">
        <v>0</v>
      </c>
      <c r="D78" s="90" t="s">
        <v>142</v>
      </c>
      <c r="E78" s="186">
        <v>150000</v>
      </c>
      <c r="F78" s="173">
        <f t="shared" ref="F78:F80" si="54">G78+T78</f>
        <v>0</v>
      </c>
      <c r="G78" s="190"/>
      <c r="H78" s="335"/>
      <c r="I78" s="335"/>
      <c r="J78" s="335"/>
      <c r="K78" s="335"/>
      <c r="L78" s="332"/>
      <c r="M78" s="332"/>
      <c r="N78" s="332"/>
      <c r="O78" s="332"/>
      <c r="P78" s="332"/>
      <c r="Q78" s="332"/>
      <c r="R78" s="332"/>
      <c r="S78" s="332"/>
      <c r="T78" s="181">
        <f t="shared" ref="T78:T80" si="55">H78+I78+J78+K78+L78+M78+N78+O78+P78+Q78+R78+S78</f>
        <v>0</v>
      </c>
      <c r="U78" s="181">
        <v>0</v>
      </c>
      <c r="V78" s="186">
        <f t="shared" ref="V78:V80" si="56">E78-F78</f>
        <v>150000</v>
      </c>
      <c r="W78" s="172">
        <f t="shared" si="30"/>
        <v>0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45.75" customHeight="1">
      <c r="A79" s="43">
        <v>28</v>
      </c>
      <c r="B79" s="71">
        <v>3132</v>
      </c>
      <c r="C79" s="116" t="s">
        <v>0</v>
      </c>
      <c r="D79" s="90" t="s">
        <v>143</v>
      </c>
      <c r="E79" s="186">
        <v>150000</v>
      </c>
      <c r="F79" s="173">
        <f t="shared" si="54"/>
        <v>0</v>
      </c>
      <c r="G79" s="190"/>
      <c r="H79" s="335"/>
      <c r="I79" s="335"/>
      <c r="J79" s="335"/>
      <c r="K79" s="335"/>
      <c r="L79" s="332"/>
      <c r="M79" s="332"/>
      <c r="N79" s="332"/>
      <c r="O79" s="332"/>
      <c r="P79" s="332"/>
      <c r="Q79" s="332"/>
      <c r="R79" s="332"/>
      <c r="S79" s="332"/>
      <c r="T79" s="181">
        <f t="shared" si="55"/>
        <v>0</v>
      </c>
      <c r="U79" s="181">
        <v>0</v>
      </c>
      <c r="V79" s="186">
        <f t="shared" si="56"/>
        <v>150000</v>
      </c>
      <c r="W79" s="172">
        <f t="shared" si="30"/>
        <v>0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45.75" customHeight="1">
      <c r="A80" s="43">
        <v>29</v>
      </c>
      <c r="B80" s="71">
        <v>3132</v>
      </c>
      <c r="C80" s="116" t="s">
        <v>0</v>
      </c>
      <c r="D80" s="90" t="s">
        <v>144</v>
      </c>
      <c r="E80" s="186">
        <v>150000</v>
      </c>
      <c r="F80" s="173">
        <f t="shared" si="54"/>
        <v>0</v>
      </c>
      <c r="G80" s="190"/>
      <c r="H80" s="335"/>
      <c r="I80" s="335"/>
      <c r="J80" s="335"/>
      <c r="K80" s="335"/>
      <c r="L80" s="332"/>
      <c r="M80" s="332"/>
      <c r="N80" s="332"/>
      <c r="O80" s="332"/>
      <c r="P80" s="332"/>
      <c r="Q80" s="332"/>
      <c r="R80" s="332"/>
      <c r="S80" s="332"/>
      <c r="T80" s="181">
        <f t="shared" si="55"/>
        <v>0</v>
      </c>
      <c r="U80" s="181">
        <v>0</v>
      </c>
      <c r="V80" s="186">
        <f t="shared" si="56"/>
        <v>150000</v>
      </c>
      <c r="W80" s="172">
        <f t="shared" si="30"/>
        <v>0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37.5" customHeight="1">
      <c r="A81" s="76">
        <v>30</v>
      </c>
      <c r="B81" s="353" t="s">
        <v>153</v>
      </c>
      <c r="C81" s="111" t="s">
        <v>69</v>
      </c>
      <c r="D81" s="310"/>
      <c r="E81" s="188">
        <f>E87+E88+E89+E90+E86+E85+E84+E83+E82</f>
        <v>14247000</v>
      </c>
      <c r="F81" s="188">
        <f t="shared" ref="F81:V81" si="57">F87+F88+F89+F90+F86+F85+F84+F83+F82</f>
        <v>0</v>
      </c>
      <c r="G81" s="188">
        <f t="shared" si="57"/>
        <v>0</v>
      </c>
      <c r="H81" s="188">
        <f t="shared" si="57"/>
        <v>0</v>
      </c>
      <c r="I81" s="188">
        <f t="shared" si="57"/>
        <v>0</v>
      </c>
      <c r="J81" s="188">
        <f t="shared" si="57"/>
        <v>0</v>
      </c>
      <c r="K81" s="188">
        <f t="shared" si="57"/>
        <v>0</v>
      </c>
      <c r="L81" s="188">
        <f t="shared" si="57"/>
        <v>0</v>
      </c>
      <c r="M81" s="188">
        <f t="shared" si="57"/>
        <v>0</v>
      </c>
      <c r="N81" s="188">
        <f t="shared" si="57"/>
        <v>0</v>
      </c>
      <c r="O81" s="188">
        <f t="shared" si="57"/>
        <v>0</v>
      </c>
      <c r="P81" s="188">
        <f t="shared" si="57"/>
        <v>0</v>
      </c>
      <c r="Q81" s="188">
        <f t="shared" si="57"/>
        <v>0</v>
      </c>
      <c r="R81" s="188">
        <f t="shared" si="57"/>
        <v>0</v>
      </c>
      <c r="S81" s="188">
        <f t="shared" si="57"/>
        <v>0</v>
      </c>
      <c r="T81" s="188">
        <f t="shared" si="57"/>
        <v>0</v>
      </c>
      <c r="U81" s="188">
        <f t="shared" si="57"/>
        <v>0</v>
      </c>
      <c r="V81" s="188">
        <f t="shared" si="57"/>
        <v>14247000</v>
      </c>
      <c r="W81" s="172">
        <f t="shared" si="30"/>
        <v>0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s="309" customFormat="1" ht="66" customHeight="1">
      <c r="A82" s="137">
        <v>31</v>
      </c>
      <c r="B82" s="311" t="s">
        <v>7</v>
      </c>
      <c r="C82" s="116" t="s">
        <v>39</v>
      </c>
      <c r="D82" s="90" t="s">
        <v>146</v>
      </c>
      <c r="E82" s="293">
        <v>325000</v>
      </c>
      <c r="F82" s="173">
        <f t="shared" ref="F82:F86" si="58">G82+T82</f>
        <v>0</v>
      </c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81">
        <f t="shared" ref="T82:T86" si="59">H82+I82+J82+K82+L82</f>
        <v>0</v>
      </c>
      <c r="U82" s="194">
        <v>0</v>
      </c>
      <c r="V82" s="181">
        <f t="shared" ref="V82:V86" si="60">E82-F82</f>
        <v>325000</v>
      </c>
      <c r="W82" s="172">
        <f t="shared" si="30"/>
        <v>0</v>
      </c>
      <c r="X82" s="307"/>
      <c r="Y82" s="307"/>
      <c r="Z82" s="307"/>
      <c r="AA82" s="307"/>
      <c r="AB82" s="307"/>
      <c r="AC82" s="307"/>
      <c r="AD82" s="307"/>
      <c r="AE82" s="308"/>
      <c r="AF82" s="308"/>
      <c r="AG82" s="308"/>
      <c r="AH82" s="308"/>
      <c r="AI82" s="308"/>
      <c r="AJ82" s="308"/>
    </row>
    <row r="83" spans="1:36" s="309" customFormat="1" ht="37.5" customHeight="1">
      <c r="A83" s="137">
        <v>32</v>
      </c>
      <c r="B83" s="311" t="s">
        <v>6</v>
      </c>
      <c r="C83" s="116" t="s">
        <v>0</v>
      </c>
      <c r="D83" s="90" t="s">
        <v>147</v>
      </c>
      <c r="E83" s="293">
        <v>180000</v>
      </c>
      <c r="F83" s="173">
        <f t="shared" si="58"/>
        <v>0</v>
      </c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81">
        <f t="shared" si="59"/>
        <v>0</v>
      </c>
      <c r="U83" s="194">
        <v>0</v>
      </c>
      <c r="V83" s="181">
        <f t="shared" si="60"/>
        <v>180000</v>
      </c>
      <c r="W83" s="172">
        <f t="shared" si="30"/>
        <v>0</v>
      </c>
      <c r="X83" s="307"/>
      <c r="Y83" s="307"/>
      <c r="Z83" s="307"/>
      <c r="AA83" s="307"/>
      <c r="AB83" s="307"/>
      <c r="AC83" s="307"/>
      <c r="AD83" s="307"/>
      <c r="AE83" s="308"/>
      <c r="AF83" s="308"/>
      <c r="AG83" s="308"/>
      <c r="AH83" s="308"/>
      <c r="AI83" s="308"/>
      <c r="AJ83" s="308"/>
    </row>
    <row r="84" spans="1:36" s="309" customFormat="1" ht="37.5" customHeight="1">
      <c r="A84" s="137">
        <v>33</v>
      </c>
      <c r="B84" s="311" t="s">
        <v>6</v>
      </c>
      <c r="C84" s="116" t="s">
        <v>0</v>
      </c>
      <c r="D84" s="90" t="s">
        <v>148</v>
      </c>
      <c r="E84" s="293">
        <v>6000000</v>
      </c>
      <c r="F84" s="173">
        <f t="shared" si="58"/>
        <v>0</v>
      </c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81">
        <f t="shared" si="59"/>
        <v>0</v>
      </c>
      <c r="U84" s="194">
        <v>0</v>
      </c>
      <c r="V84" s="181">
        <f t="shared" si="60"/>
        <v>6000000</v>
      </c>
      <c r="W84" s="172">
        <f t="shared" si="30"/>
        <v>0</v>
      </c>
      <c r="X84" s="307"/>
      <c r="Y84" s="307"/>
      <c r="Z84" s="307"/>
      <c r="AA84" s="307"/>
      <c r="AB84" s="307"/>
      <c r="AC84" s="307"/>
      <c r="AD84" s="307"/>
      <c r="AE84" s="308"/>
      <c r="AF84" s="308"/>
      <c r="AG84" s="308"/>
      <c r="AH84" s="308"/>
      <c r="AI84" s="308"/>
      <c r="AJ84" s="308"/>
    </row>
    <row r="85" spans="1:36" s="309" customFormat="1" ht="54.75" customHeight="1">
      <c r="A85" s="137">
        <v>34</v>
      </c>
      <c r="B85" s="311" t="s">
        <v>6</v>
      </c>
      <c r="C85" s="116" t="s">
        <v>0</v>
      </c>
      <c r="D85" s="90" t="s">
        <v>149</v>
      </c>
      <c r="E85" s="293">
        <f>6722000+120000</f>
        <v>6842000</v>
      </c>
      <c r="F85" s="173">
        <f t="shared" si="58"/>
        <v>0</v>
      </c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81">
        <f t="shared" si="59"/>
        <v>0</v>
      </c>
      <c r="U85" s="194">
        <v>0</v>
      </c>
      <c r="V85" s="181">
        <f t="shared" si="60"/>
        <v>6842000</v>
      </c>
      <c r="W85" s="172">
        <f t="shared" si="30"/>
        <v>0</v>
      </c>
      <c r="X85" s="307"/>
      <c r="Y85" s="307"/>
      <c r="Z85" s="307"/>
      <c r="AA85" s="307"/>
      <c r="AB85" s="307"/>
      <c r="AC85" s="307"/>
      <c r="AD85" s="307"/>
      <c r="AE85" s="308"/>
      <c r="AF85" s="308"/>
      <c r="AG85" s="308"/>
      <c r="AH85" s="308"/>
      <c r="AI85" s="308"/>
      <c r="AJ85" s="308"/>
    </row>
    <row r="86" spans="1:36" s="309" customFormat="1" ht="58.5" customHeight="1">
      <c r="A86" s="137">
        <v>35</v>
      </c>
      <c r="B86" s="311" t="s">
        <v>6</v>
      </c>
      <c r="C86" s="116" t="s">
        <v>0</v>
      </c>
      <c r="D86" s="90" t="s">
        <v>150</v>
      </c>
      <c r="E86" s="293">
        <v>150000</v>
      </c>
      <c r="F86" s="173">
        <f t="shared" si="58"/>
        <v>0</v>
      </c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81">
        <f t="shared" si="59"/>
        <v>0</v>
      </c>
      <c r="U86" s="194">
        <v>0</v>
      </c>
      <c r="V86" s="181">
        <f t="shared" si="60"/>
        <v>150000</v>
      </c>
      <c r="W86" s="172">
        <f t="shared" si="30"/>
        <v>0</v>
      </c>
      <c r="X86" s="307"/>
      <c r="Y86" s="307"/>
      <c r="Z86" s="307"/>
      <c r="AA86" s="307"/>
      <c r="AB86" s="307"/>
      <c r="AC86" s="307"/>
      <c r="AD86" s="307"/>
      <c r="AE86" s="308"/>
      <c r="AF86" s="308"/>
      <c r="AG86" s="308"/>
      <c r="AH86" s="308"/>
      <c r="AI86" s="308"/>
      <c r="AJ86" s="308"/>
    </row>
    <row r="87" spans="1:36" ht="51" customHeight="1">
      <c r="A87" s="43">
        <v>36</v>
      </c>
      <c r="B87" s="311" t="s">
        <v>6</v>
      </c>
      <c r="C87" s="116" t="s">
        <v>0</v>
      </c>
      <c r="D87" s="90" t="s">
        <v>85</v>
      </c>
      <c r="E87" s="293">
        <v>75000</v>
      </c>
      <c r="F87" s="173">
        <f>G87+T87</f>
        <v>0</v>
      </c>
      <c r="G87" s="173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>
        <f>H87+I87+J87+K87+L87</f>
        <v>0</v>
      </c>
      <c r="U87" s="194">
        <v>0</v>
      </c>
      <c r="V87" s="181">
        <f>E87-F87</f>
        <v>75000</v>
      </c>
      <c r="W87" s="172">
        <f t="shared" si="30"/>
        <v>0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41.25" customHeight="1">
      <c r="A88" s="43">
        <v>37</v>
      </c>
      <c r="B88" s="311" t="s">
        <v>6</v>
      </c>
      <c r="C88" s="116" t="s">
        <v>0</v>
      </c>
      <c r="D88" s="90" t="s">
        <v>86</v>
      </c>
      <c r="E88" s="293">
        <v>75000</v>
      </c>
      <c r="F88" s="173">
        <f t="shared" ref="F88:F89" si="61">G88+T88</f>
        <v>0</v>
      </c>
      <c r="G88" s="173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>
        <f t="shared" ref="T88:T90" si="62">H88+I88+J88+K88+L88</f>
        <v>0</v>
      </c>
      <c r="U88" s="194">
        <v>0</v>
      </c>
      <c r="V88" s="181">
        <f t="shared" ref="V88:V89" si="63">E88-F88</f>
        <v>75000</v>
      </c>
      <c r="W88" s="172">
        <f t="shared" si="30"/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42.75" customHeight="1">
      <c r="A89" s="43">
        <v>38</v>
      </c>
      <c r="B89" s="311" t="s">
        <v>6</v>
      </c>
      <c r="C89" s="116" t="s">
        <v>0</v>
      </c>
      <c r="D89" s="90" t="s">
        <v>151</v>
      </c>
      <c r="E89" s="293">
        <v>300000</v>
      </c>
      <c r="F89" s="173">
        <f t="shared" si="61"/>
        <v>0</v>
      </c>
      <c r="G89" s="173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>
        <f t="shared" si="62"/>
        <v>0</v>
      </c>
      <c r="U89" s="194">
        <v>0</v>
      </c>
      <c r="V89" s="181">
        <f t="shared" si="63"/>
        <v>300000</v>
      </c>
      <c r="W89" s="172">
        <f t="shared" si="30"/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48.75" customHeight="1">
      <c r="A90" s="43">
        <v>39</v>
      </c>
      <c r="B90" s="311" t="s">
        <v>6</v>
      </c>
      <c r="C90" s="264" t="s">
        <v>0</v>
      </c>
      <c r="D90" s="90" t="s">
        <v>152</v>
      </c>
      <c r="E90" s="293">
        <v>300000</v>
      </c>
      <c r="F90" s="173">
        <f>G90+T90</f>
        <v>0</v>
      </c>
      <c r="G90" s="173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>
        <f t="shared" si="62"/>
        <v>0</v>
      </c>
      <c r="U90" s="194">
        <v>0</v>
      </c>
      <c r="V90" s="181">
        <f>E90-F90</f>
        <v>300000</v>
      </c>
      <c r="W90" s="172">
        <f t="shared" si="30"/>
        <v>0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26.25" hidden="1">
      <c r="A91" s="43"/>
      <c r="B91" s="71"/>
      <c r="C91" s="116"/>
      <c r="D91" s="90"/>
      <c r="E91" s="186"/>
      <c r="F91" s="173"/>
      <c r="G91" s="173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70"/>
      <c r="V91" s="181"/>
      <c r="W91" s="172" t="e">
        <f t="shared" si="30"/>
        <v>#DIV/0!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75" hidden="1" customHeight="1">
      <c r="A92" s="64"/>
      <c r="B92" s="65" t="s">
        <v>68</v>
      </c>
      <c r="C92" s="113"/>
      <c r="D92" s="67"/>
      <c r="E92" s="184">
        <f>E93+E94+E95+E96</f>
        <v>0</v>
      </c>
      <c r="F92" s="184">
        <f t="shared" ref="F92:V92" si="64">F93+F94+F95+F96</f>
        <v>0</v>
      </c>
      <c r="G92" s="184">
        <f t="shared" si="64"/>
        <v>0</v>
      </c>
      <c r="H92" s="184">
        <f t="shared" si="64"/>
        <v>0</v>
      </c>
      <c r="I92" s="184">
        <f t="shared" si="64"/>
        <v>0</v>
      </c>
      <c r="J92" s="184">
        <f t="shared" si="64"/>
        <v>0</v>
      </c>
      <c r="K92" s="184">
        <f t="shared" si="64"/>
        <v>0</v>
      </c>
      <c r="L92" s="184">
        <f t="shared" si="64"/>
        <v>0</v>
      </c>
      <c r="M92" s="184">
        <f t="shared" si="64"/>
        <v>0</v>
      </c>
      <c r="N92" s="184">
        <f t="shared" si="64"/>
        <v>0</v>
      </c>
      <c r="O92" s="184">
        <f t="shared" si="64"/>
        <v>0</v>
      </c>
      <c r="P92" s="184">
        <f t="shared" si="64"/>
        <v>0</v>
      </c>
      <c r="Q92" s="184">
        <f t="shared" si="64"/>
        <v>0</v>
      </c>
      <c r="R92" s="184">
        <f t="shared" si="64"/>
        <v>0</v>
      </c>
      <c r="S92" s="184">
        <f t="shared" si="64"/>
        <v>0</v>
      </c>
      <c r="T92" s="184">
        <f t="shared" si="64"/>
        <v>0</v>
      </c>
      <c r="U92" s="184">
        <f t="shared" si="64"/>
        <v>0</v>
      </c>
      <c r="V92" s="184">
        <f t="shared" si="64"/>
        <v>0</v>
      </c>
      <c r="W92" s="172" t="e">
        <f t="shared" si="30"/>
        <v>#DIV/0!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71.25" hidden="1" customHeight="1">
      <c r="A93" s="18"/>
      <c r="B93" s="20">
        <v>3110</v>
      </c>
      <c r="C93" s="116" t="s">
        <v>39</v>
      </c>
      <c r="D93" s="90" t="s">
        <v>84</v>
      </c>
      <c r="E93" s="189"/>
      <c r="F93" s="181">
        <f>G93+T93</f>
        <v>0</v>
      </c>
      <c r="G93" s="173"/>
      <c r="H93" s="193"/>
      <c r="I93" s="193"/>
      <c r="J93" s="193"/>
      <c r="K93" s="193"/>
      <c r="L93" s="181"/>
      <c r="M93" s="172"/>
      <c r="N93" s="172"/>
      <c r="O93" s="172"/>
      <c r="P93" s="172"/>
      <c r="Q93" s="172"/>
      <c r="R93" s="172"/>
      <c r="S93" s="172"/>
      <c r="T93" s="181">
        <f>H93+I93+J93+K93+L93</f>
        <v>0</v>
      </c>
      <c r="U93" s="170"/>
      <c r="V93" s="172">
        <f t="shared" ref="V93:V96" si="65">E93-F93</f>
        <v>0</v>
      </c>
      <c r="W93" s="172" t="e">
        <f t="shared" si="30"/>
        <v>#DIV/0!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36" hidden="1" customHeight="1">
      <c r="A94" s="18"/>
      <c r="B94" s="20">
        <v>3132</v>
      </c>
      <c r="C94" s="116" t="s">
        <v>0</v>
      </c>
      <c r="D94" s="90" t="s">
        <v>85</v>
      </c>
      <c r="E94" s="189"/>
      <c r="F94" s="181">
        <f>G94+T94</f>
        <v>0</v>
      </c>
      <c r="G94" s="173"/>
      <c r="H94" s="201"/>
      <c r="I94" s="193"/>
      <c r="J94" s="193"/>
      <c r="K94" s="193"/>
      <c r="L94" s="181"/>
      <c r="M94" s="172"/>
      <c r="N94" s="172"/>
      <c r="O94" s="172"/>
      <c r="P94" s="172"/>
      <c r="Q94" s="172"/>
      <c r="R94" s="172"/>
      <c r="S94" s="172"/>
      <c r="T94" s="181">
        <f t="shared" ref="T94:T96" si="66">H94+I94+J94+K94</f>
        <v>0</v>
      </c>
      <c r="U94" s="170"/>
      <c r="V94" s="172">
        <f t="shared" si="65"/>
        <v>0</v>
      </c>
      <c r="W94" s="172" t="e">
        <f t="shared" si="30"/>
        <v>#DIV/0!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51" hidden="1" customHeight="1">
      <c r="A95" s="18"/>
      <c r="B95" s="20">
        <v>3132</v>
      </c>
      <c r="C95" s="116" t="s">
        <v>0</v>
      </c>
      <c r="D95" s="90" t="s">
        <v>86</v>
      </c>
      <c r="E95" s="189"/>
      <c r="F95" s="181">
        <f>G95+T95</f>
        <v>0</v>
      </c>
      <c r="G95" s="173"/>
      <c r="H95" s="340"/>
      <c r="I95" s="193"/>
      <c r="J95" s="193"/>
      <c r="K95" s="193"/>
      <c r="L95" s="181"/>
      <c r="M95" s="172"/>
      <c r="N95" s="172"/>
      <c r="O95" s="172"/>
      <c r="P95" s="172"/>
      <c r="Q95" s="172"/>
      <c r="R95" s="172"/>
      <c r="S95" s="172"/>
      <c r="T95" s="181">
        <f t="shared" si="66"/>
        <v>0</v>
      </c>
      <c r="U95" s="170"/>
      <c r="V95" s="172">
        <f t="shared" si="65"/>
        <v>0</v>
      </c>
      <c r="W95" s="172" t="e">
        <f t="shared" si="30"/>
        <v>#DIV/0!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48" hidden="1" customHeight="1">
      <c r="A96" s="18"/>
      <c r="B96" s="20">
        <v>3132</v>
      </c>
      <c r="C96" s="264" t="s">
        <v>0</v>
      </c>
      <c r="D96" s="90" t="s">
        <v>87</v>
      </c>
      <c r="E96" s="189"/>
      <c r="F96" s="181">
        <f>G96+T96</f>
        <v>0</v>
      </c>
      <c r="G96" s="173"/>
      <c r="H96" s="172"/>
      <c r="I96" s="193"/>
      <c r="J96" s="193"/>
      <c r="K96" s="193"/>
      <c r="L96" s="181"/>
      <c r="M96" s="172"/>
      <c r="N96" s="172"/>
      <c r="O96" s="172"/>
      <c r="P96" s="172"/>
      <c r="Q96" s="172"/>
      <c r="R96" s="172"/>
      <c r="S96" s="172"/>
      <c r="T96" s="181">
        <f t="shared" si="66"/>
        <v>0</v>
      </c>
      <c r="U96" s="170"/>
      <c r="V96" s="172">
        <f t="shared" si="65"/>
        <v>0</v>
      </c>
      <c r="W96" s="172" t="e">
        <f t="shared" si="30"/>
        <v>#DIV/0!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67.5" customHeight="1">
      <c r="A97" s="64">
        <v>40</v>
      </c>
      <c r="B97" s="349" t="s">
        <v>145</v>
      </c>
      <c r="C97" s="121" t="s">
        <v>118</v>
      </c>
      <c r="D97" s="306"/>
      <c r="E97" s="184">
        <f>E98</f>
        <v>7354934</v>
      </c>
      <c r="F97" s="184">
        <f t="shared" ref="F97:W97" si="67">F98</f>
        <v>0</v>
      </c>
      <c r="G97" s="184">
        <f t="shared" si="67"/>
        <v>0</v>
      </c>
      <c r="H97" s="184">
        <f t="shared" si="67"/>
        <v>0</v>
      </c>
      <c r="I97" s="184">
        <f t="shared" si="67"/>
        <v>0</v>
      </c>
      <c r="J97" s="184">
        <f t="shared" si="67"/>
        <v>0</v>
      </c>
      <c r="K97" s="184">
        <f t="shared" si="67"/>
        <v>0</v>
      </c>
      <c r="L97" s="184">
        <f t="shared" si="67"/>
        <v>0</v>
      </c>
      <c r="M97" s="184">
        <f t="shared" si="67"/>
        <v>0</v>
      </c>
      <c r="N97" s="184">
        <f t="shared" si="67"/>
        <v>0</v>
      </c>
      <c r="O97" s="184">
        <f t="shared" si="67"/>
        <v>0</v>
      </c>
      <c r="P97" s="184">
        <f t="shared" si="67"/>
        <v>0</v>
      </c>
      <c r="Q97" s="184">
        <f t="shared" si="67"/>
        <v>0</v>
      </c>
      <c r="R97" s="184">
        <f t="shared" si="67"/>
        <v>0</v>
      </c>
      <c r="S97" s="184">
        <f t="shared" si="67"/>
        <v>0</v>
      </c>
      <c r="T97" s="184">
        <f t="shared" si="67"/>
        <v>0</v>
      </c>
      <c r="U97" s="184">
        <f t="shared" si="67"/>
        <v>0</v>
      </c>
      <c r="V97" s="184">
        <f t="shared" si="67"/>
        <v>7354934</v>
      </c>
      <c r="W97" s="195">
        <f t="shared" si="67"/>
        <v>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86.25" customHeight="1">
      <c r="A98" s="18">
        <v>41</v>
      </c>
      <c r="B98" s="20">
        <v>3110</v>
      </c>
      <c r="C98" s="261" t="s">
        <v>34</v>
      </c>
      <c r="D98" s="117" t="s">
        <v>117</v>
      </c>
      <c r="E98" s="189">
        <v>7354934</v>
      </c>
      <c r="F98" s="190">
        <f>G98+T98</f>
        <v>0</v>
      </c>
      <c r="G98" s="190"/>
      <c r="H98" s="331"/>
      <c r="I98" s="331"/>
      <c r="J98" s="331"/>
      <c r="K98" s="331"/>
      <c r="L98" s="332"/>
      <c r="M98" s="339"/>
      <c r="N98" s="339"/>
      <c r="O98" s="339"/>
      <c r="P98" s="339"/>
      <c r="Q98" s="339"/>
      <c r="R98" s="339"/>
      <c r="S98" s="339"/>
      <c r="T98" s="181">
        <f>H98+I98+J98+K98+L98+M98+N98+O98+P98+Q98+R98+S98</f>
        <v>0</v>
      </c>
      <c r="U98" s="181">
        <v>0</v>
      </c>
      <c r="V98" s="172">
        <f>E98-F98</f>
        <v>7354934</v>
      </c>
      <c r="W98" s="172">
        <f t="shared" ref="W98:W107" si="68">U98*100/E98</f>
        <v>0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66.75" hidden="1" customHeight="1">
      <c r="A99" s="76"/>
      <c r="B99" s="84">
        <v>611141</v>
      </c>
      <c r="C99" s="112" t="s">
        <v>88</v>
      </c>
      <c r="D99" s="265"/>
      <c r="E99" s="188">
        <f>E100+E101</f>
        <v>0</v>
      </c>
      <c r="F99" s="188">
        <f t="shared" ref="F99:V99" si="69">F100+F101</f>
        <v>0</v>
      </c>
      <c r="G99" s="188">
        <f t="shared" si="69"/>
        <v>0</v>
      </c>
      <c r="H99" s="188">
        <f t="shared" si="69"/>
        <v>0</v>
      </c>
      <c r="I99" s="188">
        <f t="shared" si="69"/>
        <v>0</v>
      </c>
      <c r="J99" s="188">
        <f t="shared" si="69"/>
        <v>0</v>
      </c>
      <c r="K99" s="188">
        <f t="shared" si="69"/>
        <v>0</v>
      </c>
      <c r="L99" s="188">
        <f t="shared" si="69"/>
        <v>0</v>
      </c>
      <c r="M99" s="188">
        <f t="shared" si="69"/>
        <v>0</v>
      </c>
      <c r="N99" s="188">
        <f t="shared" si="69"/>
        <v>0</v>
      </c>
      <c r="O99" s="188">
        <f t="shared" si="69"/>
        <v>0</v>
      </c>
      <c r="P99" s="188">
        <f t="shared" si="69"/>
        <v>0</v>
      </c>
      <c r="Q99" s="188">
        <f t="shared" si="69"/>
        <v>0</v>
      </c>
      <c r="R99" s="188">
        <f t="shared" si="69"/>
        <v>0</v>
      </c>
      <c r="S99" s="188">
        <f t="shared" si="69"/>
        <v>0</v>
      </c>
      <c r="T99" s="188">
        <f t="shared" si="69"/>
        <v>0</v>
      </c>
      <c r="U99" s="188">
        <f t="shared" si="69"/>
        <v>0</v>
      </c>
      <c r="V99" s="188">
        <f t="shared" si="69"/>
        <v>0</v>
      </c>
      <c r="W99" s="172" t="e">
        <f t="shared" si="68"/>
        <v>#DIV/0!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57" hidden="1" customHeight="1">
      <c r="A100" s="18"/>
      <c r="B100" s="20">
        <v>3110</v>
      </c>
      <c r="C100" s="116" t="s">
        <v>39</v>
      </c>
      <c r="D100" s="117" t="s">
        <v>89</v>
      </c>
      <c r="E100" s="189"/>
      <c r="F100" s="173">
        <f>T100</f>
        <v>0</v>
      </c>
      <c r="G100" s="173"/>
      <c r="H100" s="193"/>
      <c r="I100" s="193"/>
      <c r="J100" s="193"/>
      <c r="K100" s="193"/>
      <c r="L100" s="181"/>
      <c r="M100" s="172"/>
      <c r="N100" s="172"/>
      <c r="O100" s="172"/>
      <c r="P100" s="172"/>
      <c r="Q100" s="172"/>
      <c r="R100" s="172"/>
      <c r="S100" s="172"/>
      <c r="T100" s="181">
        <f>H100+I100</f>
        <v>0</v>
      </c>
      <c r="U100" s="170"/>
      <c r="V100" s="172">
        <f>E100-F100</f>
        <v>0</v>
      </c>
      <c r="W100" s="172" t="e">
        <f t="shared" si="68"/>
        <v>#DIV/0!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57" hidden="1" customHeight="1">
      <c r="A101" s="18"/>
      <c r="B101" s="20">
        <v>3132</v>
      </c>
      <c r="C101" s="116" t="s">
        <v>0</v>
      </c>
      <c r="D101" s="90" t="s">
        <v>90</v>
      </c>
      <c r="E101" s="189"/>
      <c r="F101" s="173"/>
      <c r="G101" s="173"/>
      <c r="H101" s="193"/>
      <c r="I101" s="193"/>
      <c r="J101" s="193"/>
      <c r="K101" s="193"/>
      <c r="L101" s="181"/>
      <c r="M101" s="172"/>
      <c r="N101" s="172"/>
      <c r="O101" s="172"/>
      <c r="P101" s="172"/>
      <c r="Q101" s="172"/>
      <c r="R101" s="172"/>
      <c r="S101" s="172"/>
      <c r="T101" s="181">
        <f>H101+I101</f>
        <v>0</v>
      </c>
      <c r="U101" s="170"/>
      <c r="V101" s="172">
        <f>E101-F101</f>
        <v>0</v>
      </c>
      <c r="W101" s="172" t="e">
        <f t="shared" si="68"/>
        <v>#DIV/0!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111.75" hidden="1" customHeight="1">
      <c r="A102" s="64"/>
      <c r="B102" s="91">
        <v>611200</v>
      </c>
      <c r="C102" s="121" t="s">
        <v>91</v>
      </c>
      <c r="D102" s="266"/>
      <c r="E102" s="184">
        <f>E103+E104</f>
        <v>0</v>
      </c>
      <c r="F102" s="184">
        <f t="shared" ref="F102:U102" si="70">F103+F104</f>
        <v>0</v>
      </c>
      <c r="G102" s="184">
        <f t="shared" si="70"/>
        <v>0</v>
      </c>
      <c r="H102" s="184">
        <f t="shared" si="70"/>
        <v>0</v>
      </c>
      <c r="I102" s="184">
        <f t="shared" si="70"/>
        <v>0</v>
      </c>
      <c r="J102" s="184">
        <f t="shared" si="70"/>
        <v>0</v>
      </c>
      <c r="K102" s="184">
        <f t="shared" si="70"/>
        <v>0</v>
      </c>
      <c r="L102" s="184">
        <f t="shared" si="70"/>
        <v>0</v>
      </c>
      <c r="M102" s="184">
        <f t="shared" si="70"/>
        <v>0</v>
      </c>
      <c r="N102" s="184">
        <f t="shared" si="70"/>
        <v>0</v>
      </c>
      <c r="O102" s="184">
        <f t="shared" si="70"/>
        <v>0</v>
      </c>
      <c r="P102" s="184">
        <f t="shared" si="70"/>
        <v>0</v>
      </c>
      <c r="Q102" s="184">
        <f t="shared" si="70"/>
        <v>0</v>
      </c>
      <c r="R102" s="184">
        <f t="shared" si="70"/>
        <v>0</v>
      </c>
      <c r="S102" s="184">
        <f t="shared" si="70"/>
        <v>0</v>
      </c>
      <c r="T102" s="184">
        <f t="shared" si="70"/>
        <v>0</v>
      </c>
      <c r="U102" s="184">
        <f t="shared" si="70"/>
        <v>0</v>
      </c>
      <c r="V102" s="184">
        <f>V103+V104</f>
        <v>0</v>
      </c>
      <c r="W102" s="172" t="e">
        <f t="shared" si="68"/>
        <v>#DIV/0!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87.75" hidden="1" customHeight="1">
      <c r="A103" s="18"/>
      <c r="B103" s="20">
        <v>3110</v>
      </c>
      <c r="C103" s="116" t="s">
        <v>39</v>
      </c>
      <c r="D103" s="90" t="s">
        <v>92</v>
      </c>
      <c r="E103" s="189"/>
      <c r="F103" s="173">
        <f>G103+T103</f>
        <v>0</v>
      </c>
      <c r="G103" s="173"/>
      <c r="H103" s="193"/>
      <c r="I103" s="193"/>
      <c r="J103" s="193"/>
      <c r="K103" s="193"/>
      <c r="L103" s="181"/>
      <c r="M103" s="172"/>
      <c r="N103" s="172"/>
      <c r="O103" s="172"/>
      <c r="P103" s="172"/>
      <c r="Q103" s="172"/>
      <c r="R103" s="172"/>
      <c r="S103" s="172"/>
      <c r="T103" s="181">
        <f>H103+I103+J103+K103+L103+M103+N103+O103+P103+Q103+R103+S103</f>
        <v>0</v>
      </c>
      <c r="U103" s="170"/>
      <c r="V103" s="172">
        <f>E103-F103</f>
        <v>0</v>
      </c>
      <c r="W103" s="172" t="e">
        <f t="shared" si="68"/>
        <v>#DIV/0!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59.25" hidden="1" customHeight="1">
      <c r="A104" s="18"/>
      <c r="B104" s="20"/>
      <c r="C104" s="19"/>
      <c r="D104" s="118"/>
      <c r="E104" s="189"/>
      <c r="F104" s="173">
        <f>G104+T104</f>
        <v>0</v>
      </c>
      <c r="G104" s="173"/>
      <c r="H104" s="193"/>
      <c r="I104" s="193"/>
      <c r="J104" s="193"/>
      <c r="K104" s="193"/>
      <c r="L104" s="181"/>
      <c r="M104" s="172"/>
      <c r="N104" s="172"/>
      <c r="O104" s="172"/>
      <c r="P104" s="172"/>
      <c r="Q104" s="172"/>
      <c r="R104" s="172"/>
      <c r="S104" s="172"/>
      <c r="T104" s="181">
        <f>H104+I104+J104+K104+L104+M104+N104+O104+P104+Q104+R104+S104</f>
        <v>0</v>
      </c>
      <c r="U104" s="170"/>
      <c r="V104" s="172">
        <f>E104-F104</f>
        <v>0</v>
      </c>
      <c r="W104" s="172" t="e">
        <f t="shared" si="68"/>
        <v>#DIV/0!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61.5" customHeight="1">
      <c r="A105" s="76">
        <v>42</v>
      </c>
      <c r="B105" s="149">
        <v>617520</v>
      </c>
      <c r="C105" s="248" t="s">
        <v>60</v>
      </c>
      <c r="D105" s="246"/>
      <c r="E105" s="188">
        <f>E106+E107</f>
        <v>25000</v>
      </c>
      <c r="F105" s="188">
        <f t="shared" ref="F105:V105" si="71">F106+F107</f>
        <v>0</v>
      </c>
      <c r="G105" s="188">
        <f t="shared" si="71"/>
        <v>0</v>
      </c>
      <c r="H105" s="188">
        <f t="shared" si="71"/>
        <v>0</v>
      </c>
      <c r="I105" s="188">
        <f t="shared" si="71"/>
        <v>0</v>
      </c>
      <c r="J105" s="188">
        <f t="shared" si="71"/>
        <v>0</v>
      </c>
      <c r="K105" s="188">
        <f t="shared" si="71"/>
        <v>0</v>
      </c>
      <c r="L105" s="188">
        <f t="shared" si="71"/>
        <v>0</v>
      </c>
      <c r="M105" s="188">
        <f t="shared" si="71"/>
        <v>0</v>
      </c>
      <c r="N105" s="188">
        <f t="shared" si="71"/>
        <v>0</v>
      </c>
      <c r="O105" s="188">
        <f t="shared" si="71"/>
        <v>0</v>
      </c>
      <c r="P105" s="188">
        <f t="shared" si="71"/>
        <v>0</v>
      </c>
      <c r="Q105" s="188">
        <f t="shared" si="71"/>
        <v>0</v>
      </c>
      <c r="R105" s="188">
        <f t="shared" si="71"/>
        <v>0</v>
      </c>
      <c r="S105" s="188">
        <f t="shared" si="71"/>
        <v>0</v>
      </c>
      <c r="T105" s="188">
        <f t="shared" si="71"/>
        <v>0</v>
      </c>
      <c r="U105" s="188">
        <f t="shared" si="71"/>
        <v>0</v>
      </c>
      <c r="V105" s="188">
        <f t="shared" si="71"/>
        <v>25000</v>
      </c>
      <c r="W105" s="172">
        <f t="shared" si="68"/>
        <v>0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95.25" customHeight="1">
      <c r="A106" s="18">
        <v>43</v>
      </c>
      <c r="B106" s="20">
        <v>3110</v>
      </c>
      <c r="C106" s="116" t="s">
        <v>39</v>
      </c>
      <c r="D106" s="302" t="s">
        <v>154</v>
      </c>
      <c r="E106" s="189">
        <v>25000</v>
      </c>
      <c r="F106" s="173">
        <f>G106+T106</f>
        <v>0</v>
      </c>
      <c r="G106" s="173"/>
      <c r="H106" s="193"/>
      <c r="I106" s="193"/>
      <c r="J106" s="193"/>
      <c r="K106" s="193"/>
      <c r="L106" s="181"/>
      <c r="M106" s="172"/>
      <c r="N106" s="172"/>
      <c r="O106" s="172"/>
      <c r="P106" s="172"/>
      <c r="Q106" s="172"/>
      <c r="R106" s="172"/>
      <c r="S106" s="172"/>
      <c r="T106" s="181">
        <f>H106+I106+J106+K106+L106</f>
        <v>0</v>
      </c>
      <c r="U106" s="170">
        <v>0</v>
      </c>
      <c r="V106" s="172">
        <f t="shared" ref="V106:V107" si="72">E106-F106</f>
        <v>25000</v>
      </c>
      <c r="W106" s="172">
        <f t="shared" si="68"/>
        <v>0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74.25" hidden="1" customHeight="1">
      <c r="A107" s="18"/>
      <c r="B107" s="20">
        <v>3110</v>
      </c>
      <c r="C107" s="116" t="s">
        <v>39</v>
      </c>
      <c r="D107" s="244"/>
      <c r="E107" s="189"/>
      <c r="F107" s="173">
        <f>G107+T107</f>
        <v>0</v>
      </c>
      <c r="G107" s="173"/>
      <c r="H107" s="193"/>
      <c r="I107" s="193"/>
      <c r="J107" s="193"/>
      <c r="K107" s="193"/>
      <c r="L107" s="181"/>
      <c r="M107" s="172"/>
      <c r="N107" s="172"/>
      <c r="O107" s="172"/>
      <c r="P107" s="172"/>
      <c r="Q107" s="172"/>
      <c r="R107" s="172"/>
      <c r="S107" s="172"/>
      <c r="T107" s="181">
        <f>H107+I107+J107+K107+L107</f>
        <v>0</v>
      </c>
      <c r="U107" s="170"/>
      <c r="V107" s="172">
        <f t="shared" si="72"/>
        <v>0</v>
      </c>
      <c r="W107" s="172" t="e">
        <f t="shared" si="68"/>
        <v>#DIV/0!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59.25" hidden="1" customHeight="1">
      <c r="A108" s="76"/>
      <c r="B108" s="94">
        <v>617640</v>
      </c>
      <c r="C108" s="239" t="s">
        <v>30</v>
      </c>
      <c r="D108" s="102"/>
      <c r="E108" s="188">
        <f>E109</f>
        <v>0</v>
      </c>
      <c r="F108" s="188">
        <f t="shared" ref="F108:W108" si="73">F109</f>
        <v>0</v>
      </c>
      <c r="G108" s="188">
        <f t="shared" si="73"/>
        <v>0</v>
      </c>
      <c r="H108" s="188">
        <f t="shared" si="73"/>
        <v>0</v>
      </c>
      <c r="I108" s="188">
        <f t="shared" si="73"/>
        <v>0</v>
      </c>
      <c r="J108" s="188">
        <f t="shared" si="73"/>
        <v>0</v>
      </c>
      <c r="K108" s="188">
        <f t="shared" si="73"/>
        <v>0</v>
      </c>
      <c r="L108" s="188">
        <f t="shared" si="73"/>
        <v>0</v>
      </c>
      <c r="M108" s="188">
        <f t="shared" si="73"/>
        <v>0</v>
      </c>
      <c r="N108" s="188">
        <f t="shared" si="73"/>
        <v>0</v>
      </c>
      <c r="O108" s="188">
        <f t="shared" si="73"/>
        <v>0</v>
      </c>
      <c r="P108" s="188">
        <f t="shared" si="73"/>
        <v>0</v>
      </c>
      <c r="Q108" s="188">
        <f t="shared" si="73"/>
        <v>0</v>
      </c>
      <c r="R108" s="188">
        <f t="shared" si="73"/>
        <v>0</v>
      </c>
      <c r="S108" s="188">
        <f t="shared" si="73"/>
        <v>0</v>
      </c>
      <c r="T108" s="188">
        <f t="shared" si="73"/>
        <v>0</v>
      </c>
      <c r="U108" s="188">
        <f t="shared" si="73"/>
        <v>0</v>
      </c>
      <c r="V108" s="188">
        <f t="shared" si="73"/>
        <v>0</v>
      </c>
      <c r="W108" s="195" t="e">
        <f t="shared" si="73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186.75" hidden="1" customHeight="1">
      <c r="A109" s="18"/>
      <c r="B109" s="20">
        <v>3132</v>
      </c>
      <c r="C109" s="19" t="s">
        <v>0</v>
      </c>
      <c r="D109" s="118"/>
      <c r="E109" s="189"/>
      <c r="F109" s="173">
        <f t="shared" ref="F109:F128" si="74">G109+T109</f>
        <v>0</v>
      </c>
      <c r="G109" s="173"/>
      <c r="H109" s="193"/>
      <c r="I109" s="193"/>
      <c r="J109" s="193"/>
      <c r="K109" s="193"/>
      <c r="L109" s="181"/>
      <c r="M109" s="172"/>
      <c r="N109" s="172"/>
      <c r="O109" s="172"/>
      <c r="P109" s="172"/>
      <c r="Q109" s="172"/>
      <c r="R109" s="172"/>
      <c r="S109" s="172"/>
      <c r="T109" s="181">
        <f t="shared" ref="T109:T128" si="75">H109+I109+J109+K109+L109+M109+N109+O109+P109+Q109</f>
        <v>0</v>
      </c>
      <c r="U109" s="170"/>
      <c r="V109" s="172">
        <f>E109-F109</f>
        <v>0</v>
      </c>
      <c r="W109" s="172" t="e">
        <f>U111*100/E109</f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0.75" hidden="1" customHeight="1">
      <c r="A110" s="18"/>
      <c r="B110" s="20"/>
      <c r="C110" s="19"/>
      <c r="D110" s="95"/>
      <c r="E110" s="189"/>
      <c r="F110" s="190">
        <f t="shared" si="74"/>
        <v>0</v>
      </c>
      <c r="G110" s="190"/>
      <c r="H110" s="341"/>
      <c r="I110" s="331"/>
      <c r="J110" s="331"/>
      <c r="K110" s="331"/>
      <c r="L110" s="332"/>
      <c r="M110" s="339"/>
      <c r="N110" s="339"/>
      <c r="O110" s="339"/>
      <c r="P110" s="339"/>
      <c r="Q110" s="339"/>
      <c r="R110" s="339"/>
      <c r="S110" s="339"/>
      <c r="T110" s="181">
        <f t="shared" si="75"/>
        <v>0</v>
      </c>
      <c r="U110" s="181"/>
      <c r="V110" s="191">
        <f>E110-F110</f>
        <v>0</v>
      </c>
      <c r="W110" s="172" t="e">
        <f t="shared" ref="W110:W132" si="76">U110*100/E110</f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61.5" hidden="1" customHeight="1">
      <c r="A111" s="18"/>
      <c r="B111" s="84"/>
      <c r="C111" s="224"/>
      <c r="D111" s="225"/>
      <c r="E111" s="188"/>
      <c r="F111" s="227">
        <f t="shared" si="74"/>
        <v>0</v>
      </c>
      <c r="G111" s="342"/>
      <c r="H111" s="343"/>
      <c r="I111" s="344"/>
      <c r="J111" s="344"/>
      <c r="K111" s="344"/>
      <c r="L111" s="345"/>
      <c r="M111" s="345"/>
      <c r="N111" s="345"/>
      <c r="O111" s="345"/>
      <c r="P111" s="345"/>
      <c r="Q111" s="345"/>
      <c r="R111" s="345"/>
      <c r="S111" s="345"/>
      <c r="T111" s="207">
        <f>T112</f>
        <v>0</v>
      </c>
      <c r="U111" s="207"/>
      <c r="V111" s="227">
        <f>E111-F111</f>
        <v>0</v>
      </c>
      <c r="W111" s="172" t="e">
        <f t="shared" si="76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63.75" hidden="1" customHeight="1">
      <c r="A112" s="18"/>
      <c r="B112" s="20"/>
      <c r="C112" s="220"/>
      <c r="D112" s="219"/>
      <c r="E112" s="189"/>
      <c r="F112" s="190">
        <f t="shared" si="74"/>
        <v>0</v>
      </c>
      <c r="G112" s="190"/>
      <c r="H112" s="193"/>
      <c r="I112" s="193"/>
      <c r="J112" s="331"/>
      <c r="K112" s="331"/>
      <c r="L112" s="332"/>
      <c r="M112" s="339"/>
      <c r="N112" s="339"/>
      <c r="O112" s="339"/>
      <c r="P112" s="339"/>
      <c r="Q112" s="339"/>
      <c r="R112" s="339"/>
      <c r="S112" s="339"/>
      <c r="T112" s="181">
        <f t="shared" si="75"/>
        <v>0</v>
      </c>
      <c r="U112" s="181"/>
      <c r="V112" s="191">
        <f>E112-F112</f>
        <v>0</v>
      </c>
      <c r="W112" s="172" t="e">
        <f t="shared" si="76"/>
        <v>#DIV/0!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108.75" customHeight="1">
      <c r="A113" s="124">
        <v>44</v>
      </c>
      <c r="B113" s="127" t="s">
        <v>19</v>
      </c>
      <c r="C113" s="208" t="s">
        <v>93</v>
      </c>
      <c r="D113" s="129"/>
      <c r="E113" s="183">
        <f>E114+E117</f>
        <v>749000</v>
      </c>
      <c r="F113" s="183">
        <f t="shared" ref="F113:V113" si="77">F114+F117</f>
        <v>0</v>
      </c>
      <c r="G113" s="183">
        <f t="shared" si="77"/>
        <v>0</v>
      </c>
      <c r="H113" s="183">
        <f t="shared" si="77"/>
        <v>0</v>
      </c>
      <c r="I113" s="183">
        <f t="shared" si="77"/>
        <v>0</v>
      </c>
      <c r="J113" s="183">
        <f t="shared" si="77"/>
        <v>0</v>
      </c>
      <c r="K113" s="183">
        <f t="shared" si="77"/>
        <v>0</v>
      </c>
      <c r="L113" s="183">
        <f t="shared" si="77"/>
        <v>0</v>
      </c>
      <c r="M113" s="183">
        <f t="shared" si="77"/>
        <v>0</v>
      </c>
      <c r="N113" s="183">
        <f t="shared" si="77"/>
        <v>0</v>
      </c>
      <c r="O113" s="183">
        <f t="shared" si="77"/>
        <v>0</v>
      </c>
      <c r="P113" s="183">
        <f t="shared" si="77"/>
        <v>0</v>
      </c>
      <c r="Q113" s="183">
        <f t="shared" si="77"/>
        <v>0</v>
      </c>
      <c r="R113" s="183">
        <f t="shared" si="77"/>
        <v>0</v>
      </c>
      <c r="S113" s="183">
        <f t="shared" si="77"/>
        <v>0</v>
      </c>
      <c r="T113" s="183">
        <f t="shared" si="77"/>
        <v>0</v>
      </c>
      <c r="U113" s="183">
        <f t="shared" si="77"/>
        <v>0</v>
      </c>
      <c r="V113" s="183">
        <f t="shared" si="77"/>
        <v>749000</v>
      </c>
      <c r="W113" s="172">
        <f t="shared" si="76"/>
        <v>0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113.25" customHeight="1">
      <c r="A114" s="76">
        <v>45</v>
      </c>
      <c r="B114" s="156" t="s">
        <v>94</v>
      </c>
      <c r="C114" s="267" t="s">
        <v>95</v>
      </c>
      <c r="D114" s="246"/>
      <c r="E114" s="188">
        <f>E115+E116</f>
        <v>700000</v>
      </c>
      <c r="F114" s="188">
        <f t="shared" ref="F114:V114" si="78">F115+F116</f>
        <v>0</v>
      </c>
      <c r="G114" s="188">
        <f t="shared" si="78"/>
        <v>0</v>
      </c>
      <c r="H114" s="188">
        <f t="shared" si="78"/>
        <v>0</v>
      </c>
      <c r="I114" s="188">
        <f t="shared" si="78"/>
        <v>0</v>
      </c>
      <c r="J114" s="188">
        <f t="shared" si="78"/>
        <v>0</v>
      </c>
      <c r="K114" s="188">
        <f t="shared" si="78"/>
        <v>0</v>
      </c>
      <c r="L114" s="188">
        <f t="shared" si="78"/>
        <v>0</v>
      </c>
      <c r="M114" s="188">
        <f t="shared" si="78"/>
        <v>0</v>
      </c>
      <c r="N114" s="188">
        <f t="shared" si="78"/>
        <v>0</v>
      </c>
      <c r="O114" s="188">
        <f t="shared" si="78"/>
        <v>0</v>
      </c>
      <c r="P114" s="188">
        <f t="shared" si="78"/>
        <v>0</v>
      </c>
      <c r="Q114" s="188">
        <f t="shared" si="78"/>
        <v>0</v>
      </c>
      <c r="R114" s="188">
        <f t="shared" si="78"/>
        <v>0</v>
      </c>
      <c r="S114" s="188">
        <f t="shared" si="78"/>
        <v>0</v>
      </c>
      <c r="T114" s="188">
        <f t="shared" si="78"/>
        <v>0</v>
      </c>
      <c r="U114" s="188">
        <f t="shared" si="78"/>
        <v>0</v>
      </c>
      <c r="V114" s="188">
        <f t="shared" si="78"/>
        <v>700000</v>
      </c>
      <c r="W114" s="172">
        <f t="shared" si="76"/>
        <v>0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82.5" customHeight="1">
      <c r="A115" s="137">
        <v>46</v>
      </c>
      <c r="B115" s="161" t="s">
        <v>6</v>
      </c>
      <c r="C115" s="116" t="s">
        <v>0</v>
      </c>
      <c r="D115" s="247" t="s">
        <v>155</v>
      </c>
      <c r="E115" s="194">
        <v>250000</v>
      </c>
      <c r="F115" s="194">
        <f>G115+T115</f>
        <v>0</v>
      </c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>
        <f>H115+I115</f>
        <v>0</v>
      </c>
      <c r="U115" s="194">
        <v>0</v>
      </c>
      <c r="V115" s="194">
        <f>E115-F115</f>
        <v>250000</v>
      </c>
      <c r="W115" s="172">
        <f t="shared" si="76"/>
        <v>0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81" customHeight="1">
      <c r="A116" s="137">
        <v>47</v>
      </c>
      <c r="B116" s="161" t="s">
        <v>6</v>
      </c>
      <c r="C116" s="116" t="s">
        <v>0</v>
      </c>
      <c r="D116" s="268" t="s">
        <v>156</v>
      </c>
      <c r="E116" s="194">
        <v>450000</v>
      </c>
      <c r="F116" s="194">
        <f t="shared" ref="F116" si="79">G116+T116</f>
        <v>0</v>
      </c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>
        <f t="shared" ref="T116" si="80">H116+I116</f>
        <v>0</v>
      </c>
      <c r="U116" s="194">
        <v>0</v>
      </c>
      <c r="V116" s="194">
        <f>E116-F116</f>
        <v>450000</v>
      </c>
      <c r="W116" s="172">
        <f t="shared" si="76"/>
        <v>0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53.25" customHeight="1">
      <c r="A117" s="76">
        <v>48</v>
      </c>
      <c r="B117" s="352" t="s">
        <v>62</v>
      </c>
      <c r="C117" s="224" t="s">
        <v>60</v>
      </c>
      <c r="D117" s="228"/>
      <c r="E117" s="188">
        <f>E118</f>
        <v>49000</v>
      </c>
      <c r="F117" s="188">
        <f t="shared" ref="F117:Q117" si="81">F118</f>
        <v>0</v>
      </c>
      <c r="G117" s="188">
        <f t="shared" si="81"/>
        <v>0</v>
      </c>
      <c r="H117" s="188">
        <f t="shared" si="81"/>
        <v>0</v>
      </c>
      <c r="I117" s="188">
        <f t="shared" si="81"/>
        <v>0</v>
      </c>
      <c r="J117" s="188">
        <f t="shared" si="81"/>
        <v>0</v>
      </c>
      <c r="K117" s="188">
        <f t="shared" si="81"/>
        <v>0</v>
      </c>
      <c r="L117" s="188">
        <f t="shared" si="81"/>
        <v>0</v>
      </c>
      <c r="M117" s="188">
        <f t="shared" si="81"/>
        <v>0</v>
      </c>
      <c r="N117" s="188">
        <f t="shared" si="81"/>
        <v>0</v>
      </c>
      <c r="O117" s="188">
        <f t="shared" si="81"/>
        <v>0</v>
      </c>
      <c r="P117" s="188">
        <f t="shared" si="81"/>
        <v>0</v>
      </c>
      <c r="Q117" s="188">
        <f t="shared" si="81"/>
        <v>0</v>
      </c>
      <c r="R117" s="188"/>
      <c r="S117" s="188"/>
      <c r="T117" s="188">
        <f>T118</f>
        <v>0</v>
      </c>
      <c r="U117" s="188">
        <f>U118</f>
        <v>0</v>
      </c>
      <c r="V117" s="188">
        <f>V118</f>
        <v>49000</v>
      </c>
      <c r="W117" s="172">
        <f t="shared" si="76"/>
        <v>0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121.5" customHeight="1">
      <c r="A118" s="137">
        <v>49</v>
      </c>
      <c r="B118" s="161" t="s">
        <v>7</v>
      </c>
      <c r="C118" s="116" t="s">
        <v>39</v>
      </c>
      <c r="D118" s="245" t="s">
        <v>157</v>
      </c>
      <c r="E118" s="194">
        <v>49000</v>
      </c>
      <c r="F118" s="194">
        <f>G118+T118</f>
        <v>0</v>
      </c>
      <c r="G118" s="194"/>
      <c r="H118" s="194"/>
      <c r="I118" s="194"/>
      <c r="J118" s="194"/>
      <c r="K118" s="195"/>
      <c r="L118" s="195"/>
      <c r="M118" s="195"/>
      <c r="N118" s="195"/>
      <c r="O118" s="195"/>
      <c r="P118" s="195"/>
      <c r="Q118" s="195"/>
      <c r="R118" s="195"/>
      <c r="S118" s="195"/>
      <c r="T118" s="194">
        <f>I118+J118+K118+L118+M118+H118</f>
        <v>0</v>
      </c>
      <c r="U118" s="194">
        <v>0</v>
      </c>
      <c r="V118" s="194">
        <f>E118-F118</f>
        <v>49000</v>
      </c>
      <c r="W118" s="172">
        <f t="shared" si="76"/>
        <v>0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2.25" hidden="1" customHeight="1">
      <c r="A119" s="103"/>
      <c r="B119" s="81"/>
      <c r="C119" s="80"/>
      <c r="D119" s="104"/>
      <c r="E119" s="196">
        <f>E120+E122+E124</f>
        <v>0</v>
      </c>
      <c r="F119" s="173">
        <f t="shared" si="74"/>
        <v>0</v>
      </c>
      <c r="G119" s="196">
        <f t="shared" ref="G119:V119" si="82">G120+G122+G124</f>
        <v>0</v>
      </c>
      <c r="H119" s="196">
        <f t="shared" si="82"/>
        <v>0</v>
      </c>
      <c r="I119" s="196">
        <f t="shared" si="82"/>
        <v>0</v>
      </c>
      <c r="J119" s="196">
        <f t="shared" si="82"/>
        <v>0</v>
      </c>
      <c r="K119" s="196">
        <f t="shared" si="82"/>
        <v>0</v>
      </c>
      <c r="L119" s="196">
        <f t="shared" si="82"/>
        <v>0</v>
      </c>
      <c r="M119" s="196">
        <f t="shared" si="82"/>
        <v>0</v>
      </c>
      <c r="N119" s="196">
        <f t="shared" si="82"/>
        <v>0</v>
      </c>
      <c r="O119" s="196">
        <f t="shared" si="82"/>
        <v>0</v>
      </c>
      <c r="P119" s="196">
        <f t="shared" si="82"/>
        <v>0</v>
      </c>
      <c r="Q119" s="196">
        <f t="shared" si="82"/>
        <v>0</v>
      </c>
      <c r="R119" s="196">
        <f t="shared" si="82"/>
        <v>0</v>
      </c>
      <c r="S119" s="196">
        <f t="shared" si="82"/>
        <v>0</v>
      </c>
      <c r="T119" s="181">
        <f t="shared" si="75"/>
        <v>0</v>
      </c>
      <c r="U119" s="196">
        <f t="shared" si="82"/>
        <v>0</v>
      </c>
      <c r="V119" s="196">
        <f t="shared" si="82"/>
        <v>0</v>
      </c>
      <c r="W119" s="172" t="e">
        <f t="shared" si="76"/>
        <v>#DIV/0!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41.25" hidden="1" customHeight="1">
      <c r="A120" s="105"/>
      <c r="B120" s="94"/>
      <c r="C120" s="106"/>
      <c r="D120" s="82"/>
      <c r="E120" s="197">
        <f>E121</f>
        <v>0</v>
      </c>
      <c r="F120" s="207">
        <f t="shared" si="74"/>
        <v>0</v>
      </c>
      <c r="G120" s="197">
        <f t="shared" ref="G120:V120" si="83">G121</f>
        <v>0</v>
      </c>
      <c r="H120" s="197">
        <f t="shared" si="83"/>
        <v>0</v>
      </c>
      <c r="I120" s="197">
        <f t="shared" si="83"/>
        <v>0</v>
      </c>
      <c r="J120" s="197">
        <f t="shared" si="83"/>
        <v>0</v>
      </c>
      <c r="K120" s="197">
        <f t="shared" si="83"/>
        <v>0</v>
      </c>
      <c r="L120" s="197">
        <f t="shared" si="83"/>
        <v>0</v>
      </c>
      <c r="M120" s="197">
        <f t="shared" si="83"/>
        <v>0</v>
      </c>
      <c r="N120" s="197">
        <f t="shared" si="83"/>
        <v>0</v>
      </c>
      <c r="O120" s="197">
        <f t="shared" si="83"/>
        <v>0</v>
      </c>
      <c r="P120" s="197">
        <f t="shared" si="83"/>
        <v>0</v>
      </c>
      <c r="Q120" s="197">
        <f t="shared" si="83"/>
        <v>0</v>
      </c>
      <c r="R120" s="197">
        <f t="shared" si="83"/>
        <v>0</v>
      </c>
      <c r="S120" s="197">
        <f t="shared" si="83"/>
        <v>0</v>
      </c>
      <c r="T120" s="181">
        <f t="shared" si="75"/>
        <v>0</v>
      </c>
      <c r="U120" s="188">
        <f t="shared" si="83"/>
        <v>0</v>
      </c>
      <c r="V120" s="197">
        <f t="shared" si="83"/>
        <v>0</v>
      </c>
      <c r="W120" s="172" t="e">
        <f t="shared" si="76"/>
        <v>#DIV/0!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33.75" hidden="1" customHeight="1">
      <c r="A121" s="18"/>
      <c r="B121" s="20"/>
      <c r="C121" s="19"/>
      <c r="D121" s="95"/>
      <c r="E121" s="189"/>
      <c r="F121" s="207">
        <f t="shared" si="74"/>
        <v>0</v>
      </c>
      <c r="G121" s="190"/>
      <c r="H121" s="341"/>
      <c r="I121" s="331"/>
      <c r="J121" s="331"/>
      <c r="K121" s="331"/>
      <c r="L121" s="332"/>
      <c r="M121" s="339"/>
      <c r="N121" s="339"/>
      <c r="O121" s="339"/>
      <c r="P121" s="339"/>
      <c r="Q121" s="339"/>
      <c r="R121" s="339"/>
      <c r="S121" s="339"/>
      <c r="T121" s="181">
        <f t="shared" si="75"/>
        <v>0</v>
      </c>
      <c r="U121" s="181"/>
      <c r="V121" s="191">
        <f>E121-F121</f>
        <v>0</v>
      </c>
      <c r="W121" s="172" t="e">
        <f t="shared" si="76"/>
        <v>#DIV/0!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41.25" hidden="1" customHeight="1">
      <c r="A122" s="76"/>
      <c r="B122" s="84"/>
      <c r="C122" s="106"/>
      <c r="D122" s="96"/>
      <c r="E122" s="188">
        <f>E123</f>
        <v>0</v>
      </c>
      <c r="F122" s="207">
        <f t="shared" si="74"/>
        <v>0</v>
      </c>
      <c r="G122" s="188">
        <f t="shared" ref="G122:V122" si="84">G123</f>
        <v>0</v>
      </c>
      <c r="H122" s="188">
        <f t="shared" si="84"/>
        <v>0</v>
      </c>
      <c r="I122" s="188">
        <f t="shared" si="84"/>
        <v>0</v>
      </c>
      <c r="J122" s="188">
        <f t="shared" si="84"/>
        <v>0</v>
      </c>
      <c r="K122" s="188">
        <f t="shared" si="84"/>
        <v>0</v>
      </c>
      <c r="L122" s="188">
        <f t="shared" si="84"/>
        <v>0</v>
      </c>
      <c r="M122" s="188">
        <f t="shared" si="84"/>
        <v>0</v>
      </c>
      <c r="N122" s="188">
        <f t="shared" si="84"/>
        <v>0</v>
      </c>
      <c r="O122" s="188">
        <f t="shared" si="84"/>
        <v>0</v>
      </c>
      <c r="P122" s="188">
        <f t="shared" si="84"/>
        <v>0</v>
      </c>
      <c r="Q122" s="188">
        <f t="shared" si="84"/>
        <v>0</v>
      </c>
      <c r="R122" s="188">
        <f t="shared" si="84"/>
        <v>0</v>
      </c>
      <c r="S122" s="188">
        <f t="shared" si="84"/>
        <v>0</v>
      </c>
      <c r="T122" s="181">
        <f t="shared" si="75"/>
        <v>0</v>
      </c>
      <c r="U122" s="188">
        <f t="shared" si="84"/>
        <v>0</v>
      </c>
      <c r="V122" s="188">
        <f t="shared" si="84"/>
        <v>0</v>
      </c>
      <c r="W122" s="172" t="e">
        <f t="shared" si="76"/>
        <v>#DIV/0!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33.75" hidden="1" customHeight="1">
      <c r="A123" s="18"/>
      <c r="B123" s="20"/>
      <c r="C123" s="19"/>
      <c r="D123" s="95"/>
      <c r="E123" s="189"/>
      <c r="F123" s="207">
        <f t="shared" si="74"/>
        <v>0</v>
      </c>
      <c r="G123" s="190"/>
      <c r="H123" s="341"/>
      <c r="I123" s="331"/>
      <c r="J123" s="331"/>
      <c r="K123" s="331"/>
      <c r="L123" s="332"/>
      <c r="M123" s="339"/>
      <c r="N123" s="339"/>
      <c r="O123" s="339"/>
      <c r="P123" s="339"/>
      <c r="Q123" s="339"/>
      <c r="R123" s="339"/>
      <c r="S123" s="339"/>
      <c r="T123" s="181">
        <f t="shared" si="75"/>
        <v>0</v>
      </c>
      <c r="U123" s="181"/>
      <c r="V123" s="191">
        <f>E123-F123</f>
        <v>0</v>
      </c>
      <c r="W123" s="172" t="e">
        <f t="shared" si="76"/>
        <v>#DIV/0!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74.25" hidden="1" customHeight="1">
      <c r="A124" s="76"/>
      <c r="B124" s="94"/>
      <c r="C124" s="92"/>
      <c r="D124" s="102"/>
      <c r="E124" s="188">
        <f>E125+E126</f>
        <v>0</v>
      </c>
      <c r="F124" s="207">
        <f t="shared" si="74"/>
        <v>0</v>
      </c>
      <c r="G124" s="188">
        <f t="shared" ref="G124:V124" si="85">G125+G126</f>
        <v>0</v>
      </c>
      <c r="H124" s="188">
        <f t="shared" si="85"/>
        <v>0</v>
      </c>
      <c r="I124" s="188">
        <f t="shared" si="85"/>
        <v>0</v>
      </c>
      <c r="J124" s="188">
        <f t="shared" si="85"/>
        <v>0</v>
      </c>
      <c r="K124" s="188">
        <f t="shared" si="85"/>
        <v>0</v>
      </c>
      <c r="L124" s="188">
        <f t="shared" si="85"/>
        <v>0</v>
      </c>
      <c r="M124" s="188">
        <f t="shared" si="85"/>
        <v>0</v>
      </c>
      <c r="N124" s="188">
        <f t="shared" si="85"/>
        <v>0</v>
      </c>
      <c r="O124" s="188">
        <f t="shared" si="85"/>
        <v>0</v>
      </c>
      <c r="P124" s="188">
        <f t="shared" si="85"/>
        <v>0</v>
      </c>
      <c r="Q124" s="188">
        <f t="shared" si="85"/>
        <v>0</v>
      </c>
      <c r="R124" s="188">
        <f t="shared" si="85"/>
        <v>0</v>
      </c>
      <c r="S124" s="188">
        <f t="shared" si="85"/>
        <v>0</v>
      </c>
      <c r="T124" s="181">
        <f t="shared" si="75"/>
        <v>0</v>
      </c>
      <c r="U124" s="188">
        <f t="shared" si="85"/>
        <v>0</v>
      </c>
      <c r="V124" s="188">
        <f t="shared" si="85"/>
        <v>0</v>
      </c>
      <c r="W124" s="172" t="e">
        <f t="shared" si="76"/>
        <v>#DIV/0!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33.75" hidden="1" customHeight="1">
      <c r="A125" s="18"/>
      <c r="B125" s="20"/>
      <c r="C125" s="19"/>
      <c r="D125" s="95"/>
      <c r="E125" s="189"/>
      <c r="F125" s="173">
        <f t="shared" si="74"/>
        <v>0</v>
      </c>
      <c r="G125" s="190"/>
      <c r="H125" s="341"/>
      <c r="I125" s="331"/>
      <c r="J125" s="331"/>
      <c r="K125" s="331"/>
      <c r="L125" s="332"/>
      <c r="M125" s="339"/>
      <c r="N125" s="339"/>
      <c r="O125" s="339"/>
      <c r="P125" s="339"/>
      <c r="Q125" s="339"/>
      <c r="R125" s="339"/>
      <c r="S125" s="339"/>
      <c r="T125" s="181">
        <f t="shared" si="75"/>
        <v>0</v>
      </c>
      <c r="U125" s="181"/>
      <c r="V125" s="191">
        <f>E125-F125</f>
        <v>0</v>
      </c>
      <c r="W125" s="172" t="e">
        <f t="shared" si="76"/>
        <v>#DIV/0!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33.75" hidden="1" customHeight="1">
      <c r="A126" s="18"/>
      <c r="B126" s="20"/>
      <c r="C126" s="19"/>
      <c r="D126" s="95"/>
      <c r="E126" s="189"/>
      <c r="F126" s="173">
        <f t="shared" si="74"/>
        <v>0</v>
      </c>
      <c r="G126" s="190"/>
      <c r="H126" s="341"/>
      <c r="I126" s="331"/>
      <c r="J126" s="331"/>
      <c r="K126" s="331"/>
      <c r="L126" s="332"/>
      <c r="M126" s="339"/>
      <c r="N126" s="339"/>
      <c r="O126" s="339"/>
      <c r="P126" s="339"/>
      <c r="Q126" s="339"/>
      <c r="R126" s="339"/>
      <c r="S126" s="339"/>
      <c r="T126" s="181">
        <f t="shared" si="75"/>
        <v>0</v>
      </c>
      <c r="U126" s="181"/>
      <c r="V126" s="191">
        <f>E126-F126</f>
        <v>0</v>
      </c>
      <c r="W126" s="172" t="e">
        <f t="shared" si="76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102.75" customHeight="1">
      <c r="A127" s="148">
        <v>50</v>
      </c>
      <c r="B127" s="269">
        <v>10</v>
      </c>
      <c r="C127" s="210" t="s">
        <v>96</v>
      </c>
      <c r="D127" s="206"/>
      <c r="E127" s="198">
        <f>E129+E131+E133+E135</f>
        <v>4256800</v>
      </c>
      <c r="F127" s="198">
        <f t="shared" ref="F127:V127" si="86">F129+F131+F133+F135</f>
        <v>0</v>
      </c>
      <c r="G127" s="198">
        <f t="shared" si="86"/>
        <v>0</v>
      </c>
      <c r="H127" s="198">
        <f t="shared" si="86"/>
        <v>0</v>
      </c>
      <c r="I127" s="198">
        <f t="shared" si="86"/>
        <v>0</v>
      </c>
      <c r="J127" s="198">
        <f t="shared" si="86"/>
        <v>0</v>
      </c>
      <c r="K127" s="198">
        <f t="shared" si="86"/>
        <v>0</v>
      </c>
      <c r="L127" s="198">
        <f t="shared" si="86"/>
        <v>0</v>
      </c>
      <c r="M127" s="198">
        <f t="shared" si="86"/>
        <v>0</v>
      </c>
      <c r="N127" s="198">
        <f t="shared" si="86"/>
        <v>0</v>
      </c>
      <c r="O127" s="198">
        <f t="shared" si="86"/>
        <v>0</v>
      </c>
      <c r="P127" s="198">
        <f t="shared" si="86"/>
        <v>0</v>
      </c>
      <c r="Q127" s="198">
        <f t="shared" si="86"/>
        <v>0</v>
      </c>
      <c r="R127" s="198">
        <f t="shared" si="86"/>
        <v>0</v>
      </c>
      <c r="S127" s="198">
        <f t="shared" si="86"/>
        <v>0</v>
      </c>
      <c r="T127" s="198">
        <f t="shared" si="86"/>
        <v>0</v>
      </c>
      <c r="U127" s="198">
        <f t="shared" si="86"/>
        <v>0</v>
      </c>
      <c r="V127" s="198">
        <f t="shared" si="86"/>
        <v>4256800</v>
      </c>
      <c r="W127" s="172">
        <f t="shared" si="76"/>
        <v>0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72.75" hidden="1" customHeight="1">
      <c r="A128" s="43"/>
      <c r="B128" s="143">
        <v>3110</v>
      </c>
      <c r="C128" s="116" t="s">
        <v>39</v>
      </c>
      <c r="D128" s="90"/>
      <c r="E128" s="205"/>
      <c r="F128" s="173">
        <f t="shared" si="74"/>
        <v>0</v>
      </c>
      <c r="G128" s="186"/>
      <c r="H128" s="186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1">
        <f t="shared" si="75"/>
        <v>0</v>
      </c>
      <c r="U128" s="188"/>
      <c r="V128" s="187">
        <f>E128-F128</f>
        <v>0</v>
      </c>
      <c r="W128" s="172" t="e">
        <f t="shared" si="76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60" customHeight="1">
      <c r="A129" s="76">
        <v>51</v>
      </c>
      <c r="B129" s="351">
        <v>1011080</v>
      </c>
      <c r="C129" s="121" t="s">
        <v>158</v>
      </c>
      <c r="D129" s="312"/>
      <c r="E129" s="300">
        <f>E130</f>
        <v>76900</v>
      </c>
      <c r="F129" s="300">
        <f t="shared" ref="F129:V129" si="87">F130</f>
        <v>0</v>
      </c>
      <c r="G129" s="300">
        <f t="shared" si="87"/>
        <v>0</v>
      </c>
      <c r="H129" s="300">
        <f t="shared" si="87"/>
        <v>0</v>
      </c>
      <c r="I129" s="300">
        <f t="shared" si="87"/>
        <v>0</v>
      </c>
      <c r="J129" s="300">
        <f t="shared" si="87"/>
        <v>0</v>
      </c>
      <c r="K129" s="300">
        <f t="shared" si="87"/>
        <v>0</v>
      </c>
      <c r="L129" s="300">
        <f t="shared" si="87"/>
        <v>0</v>
      </c>
      <c r="M129" s="300">
        <f t="shared" si="87"/>
        <v>0</v>
      </c>
      <c r="N129" s="300">
        <f t="shared" si="87"/>
        <v>0</v>
      </c>
      <c r="O129" s="300">
        <f t="shared" si="87"/>
        <v>0</v>
      </c>
      <c r="P129" s="300">
        <f t="shared" si="87"/>
        <v>0</v>
      </c>
      <c r="Q129" s="300">
        <f t="shared" si="87"/>
        <v>0</v>
      </c>
      <c r="R129" s="300">
        <f t="shared" si="87"/>
        <v>0</v>
      </c>
      <c r="S129" s="300">
        <f t="shared" si="87"/>
        <v>0</v>
      </c>
      <c r="T129" s="300">
        <f t="shared" si="87"/>
        <v>0</v>
      </c>
      <c r="U129" s="300">
        <f t="shared" si="87"/>
        <v>0</v>
      </c>
      <c r="V129" s="300">
        <f t="shared" si="87"/>
        <v>76900</v>
      </c>
      <c r="W129" s="172">
        <f t="shared" si="76"/>
        <v>0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0" customHeight="1">
      <c r="A130" s="137">
        <v>52</v>
      </c>
      <c r="B130" s="143">
        <v>3110</v>
      </c>
      <c r="C130" s="264" t="s">
        <v>39</v>
      </c>
      <c r="D130" s="90" t="s">
        <v>159</v>
      </c>
      <c r="E130" s="301">
        <v>76900</v>
      </c>
      <c r="F130" s="194">
        <f>G130+T130</f>
        <v>0</v>
      </c>
      <c r="G130" s="194"/>
      <c r="H130" s="194"/>
      <c r="I130" s="194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4">
        <f>H130+I130+J130+K130</f>
        <v>0</v>
      </c>
      <c r="U130" s="194">
        <v>0</v>
      </c>
      <c r="V130" s="194">
        <f>E130-F130</f>
        <v>76900</v>
      </c>
      <c r="W130" s="172">
        <f t="shared" si="76"/>
        <v>0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54" customHeight="1">
      <c r="A131" s="76">
        <v>53</v>
      </c>
      <c r="B131" s="149">
        <v>1014030</v>
      </c>
      <c r="C131" s="121" t="s">
        <v>48</v>
      </c>
      <c r="D131" s="246"/>
      <c r="E131" s="188">
        <f>E132</f>
        <v>49900</v>
      </c>
      <c r="F131" s="188">
        <f t="shared" ref="F131:G131" si="88">F132</f>
        <v>0</v>
      </c>
      <c r="G131" s="188">
        <f t="shared" si="88"/>
        <v>0</v>
      </c>
      <c r="H131" s="188">
        <f>H132</f>
        <v>0</v>
      </c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>
        <f>T132</f>
        <v>0</v>
      </c>
      <c r="U131" s="188">
        <f>U132</f>
        <v>0</v>
      </c>
      <c r="V131" s="188">
        <f>V132</f>
        <v>49900</v>
      </c>
      <c r="W131" s="172">
        <f t="shared" si="76"/>
        <v>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57" customHeight="1">
      <c r="A132" s="137">
        <v>54</v>
      </c>
      <c r="B132" s="143">
        <v>3110</v>
      </c>
      <c r="C132" s="116" t="s">
        <v>39</v>
      </c>
      <c r="D132" s="90" t="s">
        <v>97</v>
      </c>
      <c r="E132" s="194">
        <v>49900</v>
      </c>
      <c r="F132" s="194">
        <f>G132+T132</f>
        <v>0</v>
      </c>
      <c r="G132" s="194"/>
      <c r="H132" s="194"/>
      <c r="I132" s="194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4">
        <f>H132+I132+J132+K132</f>
        <v>0</v>
      </c>
      <c r="U132" s="194">
        <v>0</v>
      </c>
      <c r="V132" s="194">
        <f>E132-F132</f>
        <v>49900</v>
      </c>
      <c r="W132" s="172">
        <f t="shared" si="76"/>
        <v>0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80.25" customHeight="1">
      <c r="A133" s="76">
        <v>55</v>
      </c>
      <c r="B133" s="149">
        <v>1014040</v>
      </c>
      <c r="C133" s="121" t="s">
        <v>160</v>
      </c>
      <c r="D133" s="266"/>
      <c r="E133" s="188">
        <f>E134</f>
        <v>1530000</v>
      </c>
      <c r="F133" s="188">
        <f t="shared" ref="F133:W133" si="89">F134</f>
        <v>0</v>
      </c>
      <c r="G133" s="188">
        <f t="shared" si="89"/>
        <v>0</v>
      </c>
      <c r="H133" s="188">
        <f t="shared" si="89"/>
        <v>0</v>
      </c>
      <c r="I133" s="188">
        <f t="shared" si="89"/>
        <v>0</v>
      </c>
      <c r="J133" s="188">
        <f t="shared" si="89"/>
        <v>0</v>
      </c>
      <c r="K133" s="188">
        <f t="shared" si="89"/>
        <v>0</v>
      </c>
      <c r="L133" s="188">
        <f t="shared" si="89"/>
        <v>0</v>
      </c>
      <c r="M133" s="188">
        <f t="shared" si="89"/>
        <v>0</v>
      </c>
      <c r="N133" s="188">
        <f t="shared" si="89"/>
        <v>0</v>
      </c>
      <c r="O133" s="188">
        <f t="shared" si="89"/>
        <v>0</v>
      </c>
      <c r="P133" s="188">
        <f t="shared" si="89"/>
        <v>0</v>
      </c>
      <c r="Q133" s="188">
        <f t="shared" si="89"/>
        <v>0</v>
      </c>
      <c r="R133" s="188">
        <f t="shared" si="89"/>
        <v>0</v>
      </c>
      <c r="S133" s="188">
        <f t="shared" si="89"/>
        <v>0</v>
      </c>
      <c r="T133" s="188">
        <f t="shared" si="89"/>
        <v>0</v>
      </c>
      <c r="U133" s="188">
        <f t="shared" si="89"/>
        <v>0</v>
      </c>
      <c r="V133" s="188">
        <f t="shared" si="89"/>
        <v>1530000</v>
      </c>
      <c r="W133" s="195">
        <f t="shared" si="89"/>
        <v>0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179.25" customHeight="1">
      <c r="A134" s="18">
        <v>56</v>
      </c>
      <c r="B134" s="20">
        <v>3110</v>
      </c>
      <c r="C134" s="116" t="s">
        <v>39</v>
      </c>
      <c r="D134" s="313" t="s">
        <v>161</v>
      </c>
      <c r="E134" s="189">
        <v>1530000</v>
      </c>
      <c r="F134" s="173">
        <f>G134+T134</f>
        <v>0</v>
      </c>
      <c r="G134" s="173"/>
      <c r="H134" s="193"/>
      <c r="I134" s="193"/>
      <c r="J134" s="193"/>
      <c r="K134" s="193"/>
      <c r="L134" s="181"/>
      <c r="M134" s="172"/>
      <c r="N134" s="172"/>
      <c r="O134" s="172"/>
      <c r="P134" s="172"/>
      <c r="Q134" s="172"/>
      <c r="R134" s="172"/>
      <c r="S134" s="172"/>
      <c r="T134" s="181">
        <f>H134+I134+J134+K134</f>
        <v>0</v>
      </c>
      <c r="U134" s="170">
        <v>0</v>
      </c>
      <c r="V134" s="172">
        <f>E134-F134</f>
        <v>1530000</v>
      </c>
      <c r="W134" s="172">
        <f t="shared" ref="W134:W153" si="90">U134*100/E134</f>
        <v>0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52.5" customHeight="1">
      <c r="A135" s="76">
        <v>57</v>
      </c>
      <c r="B135" s="149">
        <v>1017340</v>
      </c>
      <c r="C135" s="294" t="s">
        <v>121</v>
      </c>
      <c r="D135" s="314"/>
      <c r="E135" s="188">
        <f>E136</f>
        <v>2600000</v>
      </c>
      <c r="F135" s="188">
        <f t="shared" ref="F135:V135" si="91">F136</f>
        <v>0</v>
      </c>
      <c r="G135" s="188">
        <f t="shared" si="91"/>
        <v>0</v>
      </c>
      <c r="H135" s="188">
        <f t="shared" si="91"/>
        <v>0</v>
      </c>
      <c r="I135" s="188">
        <f t="shared" si="91"/>
        <v>0</v>
      </c>
      <c r="J135" s="188">
        <f t="shared" si="91"/>
        <v>0</v>
      </c>
      <c r="K135" s="188">
        <f t="shared" si="91"/>
        <v>0</v>
      </c>
      <c r="L135" s="188">
        <f t="shared" si="91"/>
        <v>0</v>
      </c>
      <c r="M135" s="188">
        <f t="shared" si="91"/>
        <v>0</v>
      </c>
      <c r="N135" s="188">
        <f t="shared" si="91"/>
        <v>0</v>
      </c>
      <c r="O135" s="188">
        <f t="shared" si="91"/>
        <v>0</v>
      </c>
      <c r="P135" s="188">
        <f t="shared" si="91"/>
        <v>0</v>
      </c>
      <c r="Q135" s="188">
        <f t="shared" si="91"/>
        <v>0</v>
      </c>
      <c r="R135" s="188">
        <f t="shared" si="91"/>
        <v>0</v>
      </c>
      <c r="S135" s="188">
        <f t="shared" si="91"/>
        <v>0</v>
      </c>
      <c r="T135" s="188">
        <f t="shared" si="91"/>
        <v>0</v>
      </c>
      <c r="U135" s="188">
        <f t="shared" si="91"/>
        <v>0</v>
      </c>
      <c r="V135" s="188">
        <f t="shared" si="91"/>
        <v>2600000</v>
      </c>
      <c r="W135" s="172">
        <f t="shared" si="90"/>
        <v>0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91.5" customHeight="1">
      <c r="A136" s="18">
        <v>58</v>
      </c>
      <c r="B136" s="20">
        <v>3143</v>
      </c>
      <c r="C136" s="264" t="s">
        <v>119</v>
      </c>
      <c r="D136" s="90" t="s">
        <v>120</v>
      </c>
      <c r="E136" s="189">
        <v>2600000</v>
      </c>
      <c r="F136" s="173">
        <f>G136+T136</f>
        <v>0</v>
      </c>
      <c r="G136" s="173"/>
      <c r="H136" s="193"/>
      <c r="I136" s="193"/>
      <c r="J136" s="193"/>
      <c r="K136" s="193"/>
      <c r="L136" s="181"/>
      <c r="M136" s="172"/>
      <c r="N136" s="172"/>
      <c r="O136" s="172"/>
      <c r="P136" s="172"/>
      <c r="Q136" s="172"/>
      <c r="R136" s="172"/>
      <c r="S136" s="172"/>
      <c r="T136" s="181">
        <f>H136+I136+J136+K136</f>
        <v>0</v>
      </c>
      <c r="U136" s="170">
        <v>0</v>
      </c>
      <c r="V136" s="172">
        <f>E136-F136</f>
        <v>2600000</v>
      </c>
      <c r="W136" s="172">
        <f t="shared" si="90"/>
        <v>0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108" customHeight="1">
      <c r="A137" s="124">
        <v>59</v>
      </c>
      <c r="B137" s="270">
        <v>11</v>
      </c>
      <c r="C137" s="208" t="s">
        <v>20</v>
      </c>
      <c r="D137" s="229"/>
      <c r="E137" s="183">
        <f>E142+E140+E138+E151</f>
        <v>1100000</v>
      </c>
      <c r="F137" s="183">
        <f t="shared" ref="F137:V137" si="92">F142+F140+F138+F151</f>
        <v>0</v>
      </c>
      <c r="G137" s="183">
        <f t="shared" si="92"/>
        <v>0</v>
      </c>
      <c r="H137" s="183">
        <f t="shared" si="92"/>
        <v>0</v>
      </c>
      <c r="I137" s="183">
        <f t="shared" si="92"/>
        <v>0</v>
      </c>
      <c r="J137" s="183">
        <f t="shared" si="92"/>
        <v>0</v>
      </c>
      <c r="K137" s="183">
        <f t="shared" si="92"/>
        <v>0</v>
      </c>
      <c r="L137" s="183">
        <f t="shared" si="92"/>
        <v>0</v>
      </c>
      <c r="M137" s="183">
        <f t="shared" si="92"/>
        <v>0</v>
      </c>
      <c r="N137" s="183">
        <f t="shared" si="92"/>
        <v>0</v>
      </c>
      <c r="O137" s="183">
        <f t="shared" si="92"/>
        <v>0</v>
      </c>
      <c r="P137" s="183">
        <f t="shared" si="92"/>
        <v>0</v>
      </c>
      <c r="Q137" s="183">
        <f t="shared" si="92"/>
        <v>0</v>
      </c>
      <c r="R137" s="183">
        <f t="shared" si="92"/>
        <v>0</v>
      </c>
      <c r="S137" s="183">
        <f t="shared" si="92"/>
        <v>0</v>
      </c>
      <c r="T137" s="183">
        <f t="shared" si="92"/>
        <v>0</v>
      </c>
      <c r="U137" s="183">
        <f>U142</f>
        <v>0</v>
      </c>
      <c r="V137" s="183">
        <f t="shared" si="92"/>
        <v>1100000</v>
      </c>
      <c r="W137" s="172">
        <f t="shared" si="90"/>
        <v>0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89.25" hidden="1" customHeight="1">
      <c r="A138" s="76"/>
      <c r="B138" s="149"/>
      <c r="C138" s="111"/>
      <c r="D138" s="79"/>
      <c r="E138" s="188"/>
      <c r="F138" s="188">
        <f t="shared" ref="F138:V138" si="93">F139</f>
        <v>0</v>
      </c>
      <c r="G138" s="188">
        <f t="shared" si="93"/>
        <v>0</v>
      </c>
      <c r="H138" s="188">
        <f t="shared" si="93"/>
        <v>0</v>
      </c>
      <c r="I138" s="188">
        <f t="shared" si="93"/>
        <v>0</v>
      </c>
      <c r="J138" s="188">
        <f t="shared" si="93"/>
        <v>0</v>
      </c>
      <c r="K138" s="188">
        <f t="shared" si="93"/>
        <v>0</v>
      </c>
      <c r="L138" s="188">
        <f t="shared" si="93"/>
        <v>0</v>
      </c>
      <c r="M138" s="188">
        <f t="shared" si="93"/>
        <v>0</v>
      </c>
      <c r="N138" s="188">
        <f t="shared" si="93"/>
        <v>0</v>
      </c>
      <c r="O138" s="188">
        <f t="shared" si="93"/>
        <v>0</v>
      </c>
      <c r="P138" s="188">
        <f t="shared" si="93"/>
        <v>0</v>
      </c>
      <c r="Q138" s="188">
        <f t="shared" si="93"/>
        <v>0</v>
      </c>
      <c r="R138" s="188">
        <f t="shared" si="93"/>
        <v>0</v>
      </c>
      <c r="S138" s="188">
        <f t="shared" si="93"/>
        <v>0</v>
      </c>
      <c r="T138" s="188">
        <f t="shared" si="93"/>
        <v>0</v>
      </c>
      <c r="U138" s="188">
        <f t="shared" si="93"/>
        <v>0</v>
      </c>
      <c r="V138" s="188">
        <f t="shared" si="93"/>
        <v>0</v>
      </c>
      <c r="W138" s="172" t="e">
        <f t="shared" si="90"/>
        <v>#DIV/0!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42.75" hidden="1" customHeight="1">
      <c r="A139" s="137"/>
      <c r="B139" s="167"/>
      <c r="C139" s="116"/>
      <c r="D139" s="168"/>
      <c r="E139" s="194"/>
      <c r="F139" s="195">
        <f>G139+T139</f>
        <v>0</v>
      </c>
      <c r="G139" s="194"/>
      <c r="H139" s="194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>
        <f>H139+I139+J139+K139</f>
        <v>0</v>
      </c>
      <c r="U139" s="192"/>
      <c r="V139" s="194">
        <f>E139-F139</f>
        <v>0</v>
      </c>
      <c r="W139" s="172" t="e">
        <f t="shared" si="90"/>
        <v>#DIV/0!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63.75" hidden="1" customHeight="1">
      <c r="A140" s="76"/>
      <c r="B140" s="149">
        <v>1115011</v>
      </c>
      <c r="C140" s="85" t="s">
        <v>46</v>
      </c>
      <c r="D140" s="79"/>
      <c r="E140" s="188">
        <f>E141</f>
        <v>0</v>
      </c>
      <c r="F140" s="188">
        <f t="shared" ref="F140:V140" si="94">F141</f>
        <v>0</v>
      </c>
      <c r="G140" s="188">
        <f t="shared" si="94"/>
        <v>0</v>
      </c>
      <c r="H140" s="188">
        <f t="shared" si="94"/>
        <v>0</v>
      </c>
      <c r="I140" s="188">
        <f t="shared" si="94"/>
        <v>0</v>
      </c>
      <c r="J140" s="188">
        <f t="shared" si="94"/>
        <v>0</v>
      </c>
      <c r="K140" s="188">
        <f t="shared" si="94"/>
        <v>0</v>
      </c>
      <c r="L140" s="188">
        <f t="shared" si="94"/>
        <v>0</v>
      </c>
      <c r="M140" s="188">
        <f t="shared" si="94"/>
        <v>0</v>
      </c>
      <c r="N140" s="188">
        <f t="shared" si="94"/>
        <v>0</v>
      </c>
      <c r="O140" s="188">
        <f t="shared" si="94"/>
        <v>0</v>
      </c>
      <c r="P140" s="188">
        <f t="shared" si="94"/>
        <v>0</v>
      </c>
      <c r="Q140" s="188">
        <f t="shared" si="94"/>
        <v>0</v>
      </c>
      <c r="R140" s="188">
        <f t="shared" si="94"/>
        <v>0</v>
      </c>
      <c r="S140" s="188">
        <f t="shared" si="94"/>
        <v>0</v>
      </c>
      <c r="T140" s="188">
        <f t="shared" si="94"/>
        <v>0</v>
      </c>
      <c r="U140" s="188">
        <f t="shared" si="94"/>
        <v>48000</v>
      </c>
      <c r="V140" s="188">
        <f t="shared" si="94"/>
        <v>0</v>
      </c>
      <c r="W140" s="172" t="e">
        <f t="shared" si="90"/>
        <v>#DIV/0!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43.5" hidden="1" customHeight="1">
      <c r="A141" s="137"/>
      <c r="B141" s="150">
        <v>3110</v>
      </c>
      <c r="C141" s="19" t="s">
        <v>1</v>
      </c>
      <c r="D141" s="226"/>
      <c r="E141" s="194"/>
      <c r="F141" s="194">
        <f>G141+T141</f>
        <v>0</v>
      </c>
      <c r="G141" s="194"/>
      <c r="H141" s="194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>
        <f>H141+I141+J141+K141+L141+M141+N141+O141</f>
        <v>0</v>
      </c>
      <c r="U141" s="194">
        <v>48000</v>
      </c>
      <c r="V141" s="194">
        <f>E141-F141</f>
        <v>0</v>
      </c>
      <c r="W141" s="172" t="e">
        <f t="shared" si="90"/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144.75" customHeight="1">
      <c r="A142" s="76">
        <v>60</v>
      </c>
      <c r="B142" s="349" t="s">
        <v>40</v>
      </c>
      <c r="C142" s="85" t="s">
        <v>41</v>
      </c>
      <c r="D142" s="246"/>
      <c r="E142" s="188">
        <f>E144+E145+E146+E147+E148+E149+E150+E143</f>
        <v>1100000</v>
      </c>
      <c r="F142" s="188">
        <f t="shared" ref="F142:V142" si="95">F144+F145+F146+F147+F148+F149+F150+F143</f>
        <v>0</v>
      </c>
      <c r="G142" s="188">
        <f t="shared" si="95"/>
        <v>0</v>
      </c>
      <c r="H142" s="188">
        <f t="shared" si="95"/>
        <v>0</v>
      </c>
      <c r="I142" s="188">
        <f t="shared" si="95"/>
        <v>0</v>
      </c>
      <c r="J142" s="188">
        <f t="shared" si="95"/>
        <v>0</v>
      </c>
      <c r="K142" s="188">
        <f t="shared" si="95"/>
        <v>0</v>
      </c>
      <c r="L142" s="188">
        <f t="shared" si="95"/>
        <v>0</v>
      </c>
      <c r="M142" s="188">
        <f t="shared" si="95"/>
        <v>0</v>
      </c>
      <c r="N142" s="188">
        <f t="shared" si="95"/>
        <v>0</v>
      </c>
      <c r="O142" s="188">
        <f t="shared" si="95"/>
        <v>0</v>
      </c>
      <c r="P142" s="188">
        <f t="shared" si="95"/>
        <v>0</v>
      </c>
      <c r="Q142" s="188">
        <f t="shared" si="95"/>
        <v>0</v>
      </c>
      <c r="R142" s="188">
        <f t="shared" si="95"/>
        <v>0</v>
      </c>
      <c r="S142" s="188">
        <f t="shared" si="95"/>
        <v>0</v>
      </c>
      <c r="T142" s="188">
        <f t="shared" si="95"/>
        <v>0</v>
      </c>
      <c r="U142" s="188">
        <f t="shared" si="95"/>
        <v>0</v>
      </c>
      <c r="V142" s="188">
        <f t="shared" si="95"/>
        <v>1100000</v>
      </c>
      <c r="W142" s="172">
        <f t="shared" si="90"/>
        <v>0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53.25" customHeight="1">
      <c r="A143" s="137">
        <v>61</v>
      </c>
      <c r="B143" s="140" t="s">
        <v>6</v>
      </c>
      <c r="C143" s="264" t="s">
        <v>0</v>
      </c>
      <c r="D143" s="230" t="s">
        <v>98</v>
      </c>
      <c r="E143" s="194">
        <v>600000</v>
      </c>
      <c r="F143" s="173">
        <f>G143+T143</f>
        <v>0</v>
      </c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81">
        <f>H143+I143+J143+K143+L143+M143+N143+O143</f>
        <v>0</v>
      </c>
      <c r="U143" s="194">
        <v>0</v>
      </c>
      <c r="V143" s="172">
        <f t="shared" ref="V143:V150" si="96">E143-F143</f>
        <v>600000</v>
      </c>
      <c r="W143" s="172">
        <f t="shared" si="90"/>
        <v>0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60.75" customHeight="1">
      <c r="A144" s="18">
        <v>62</v>
      </c>
      <c r="B144" s="20">
        <v>3132</v>
      </c>
      <c r="C144" s="264" t="s">
        <v>0</v>
      </c>
      <c r="D144" s="230" t="s">
        <v>162</v>
      </c>
      <c r="E144" s="189">
        <v>500000</v>
      </c>
      <c r="F144" s="173">
        <f>G144+T144</f>
        <v>0</v>
      </c>
      <c r="G144" s="173"/>
      <c r="H144" s="193"/>
      <c r="I144" s="193"/>
      <c r="J144" s="193"/>
      <c r="K144" s="193"/>
      <c r="L144" s="181"/>
      <c r="M144" s="172"/>
      <c r="N144" s="172"/>
      <c r="O144" s="172"/>
      <c r="P144" s="172"/>
      <c r="Q144" s="172"/>
      <c r="R144" s="172"/>
      <c r="S144" s="172"/>
      <c r="T144" s="181">
        <f>H144+I144+J144+K144+L144+M144+N144+O144</f>
        <v>0</v>
      </c>
      <c r="U144" s="170">
        <v>0</v>
      </c>
      <c r="V144" s="172">
        <f t="shared" si="96"/>
        <v>500000</v>
      </c>
      <c r="W144" s="172">
        <f t="shared" si="90"/>
        <v>0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50.25" hidden="1" customHeight="1">
      <c r="A145" s="18"/>
      <c r="B145" s="20">
        <v>3132</v>
      </c>
      <c r="C145" s="272" t="s">
        <v>0</v>
      </c>
      <c r="D145" s="230"/>
      <c r="E145" s="189"/>
      <c r="F145" s="173">
        <f t="shared" ref="F145:F150" si="97">G145+T145</f>
        <v>0</v>
      </c>
      <c r="G145" s="173"/>
      <c r="H145" s="193"/>
      <c r="I145" s="193"/>
      <c r="J145" s="193"/>
      <c r="K145" s="193"/>
      <c r="L145" s="181"/>
      <c r="M145" s="172"/>
      <c r="N145" s="172"/>
      <c r="O145" s="172"/>
      <c r="P145" s="172"/>
      <c r="Q145" s="172"/>
      <c r="R145" s="172"/>
      <c r="S145" s="172"/>
      <c r="T145" s="181">
        <f t="shared" ref="T145:T150" si="98">H145+I145+J145+K145+L145+M145+N145+O145</f>
        <v>0</v>
      </c>
      <c r="U145" s="170"/>
      <c r="V145" s="172">
        <f t="shared" si="96"/>
        <v>0</v>
      </c>
      <c r="W145" s="172" t="e">
        <f t="shared" si="90"/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45" hidden="1" customHeight="1">
      <c r="A146" s="18"/>
      <c r="B146" s="20"/>
      <c r="C146" s="116"/>
      <c r="D146" s="244"/>
      <c r="E146" s="189"/>
      <c r="F146" s="173">
        <f t="shared" si="97"/>
        <v>0</v>
      </c>
      <c r="G146" s="173"/>
      <c r="H146" s="193"/>
      <c r="I146" s="193"/>
      <c r="J146" s="193"/>
      <c r="K146" s="193"/>
      <c r="L146" s="181"/>
      <c r="M146" s="172"/>
      <c r="N146" s="172"/>
      <c r="O146" s="172"/>
      <c r="P146" s="172"/>
      <c r="Q146" s="172"/>
      <c r="R146" s="172"/>
      <c r="S146" s="172"/>
      <c r="T146" s="181">
        <f t="shared" si="98"/>
        <v>0</v>
      </c>
      <c r="U146" s="170"/>
      <c r="V146" s="172">
        <f t="shared" si="96"/>
        <v>0</v>
      </c>
      <c r="W146" s="172" t="e">
        <f t="shared" si="90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57.75" hidden="1" customHeight="1">
      <c r="A147" s="18"/>
      <c r="B147" s="20"/>
      <c r="C147" s="116"/>
      <c r="D147" s="244"/>
      <c r="E147" s="189"/>
      <c r="F147" s="173">
        <f t="shared" si="97"/>
        <v>0</v>
      </c>
      <c r="G147" s="173"/>
      <c r="H147" s="193"/>
      <c r="I147" s="193"/>
      <c r="J147" s="193"/>
      <c r="K147" s="193"/>
      <c r="L147" s="181"/>
      <c r="M147" s="172"/>
      <c r="N147" s="172"/>
      <c r="O147" s="172"/>
      <c r="P147" s="172"/>
      <c r="Q147" s="172"/>
      <c r="R147" s="172"/>
      <c r="S147" s="172"/>
      <c r="T147" s="181">
        <f t="shared" si="98"/>
        <v>0</v>
      </c>
      <c r="U147" s="170"/>
      <c r="V147" s="172">
        <f t="shared" si="96"/>
        <v>0</v>
      </c>
      <c r="W147" s="172" t="e">
        <f t="shared" si="90"/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57" hidden="1" customHeight="1">
      <c r="A148" s="18"/>
      <c r="B148" s="20"/>
      <c r="C148" s="116"/>
      <c r="D148" s="244"/>
      <c r="E148" s="189"/>
      <c r="F148" s="173">
        <f t="shared" si="97"/>
        <v>0</v>
      </c>
      <c r="G148" s="173"/>
      <c r="H148" s="193"/>
      <c r="I148" s="193"/>
      <c r="J148" s="193"/>
      <c r="K148" s="193"/>
      <c r="L148" s="181"/>
      <c r="M148" s="172"/>
      <c r="N148" s="172"/>
      <c r="O148" s="172"/>
      <c r="P148" s="172"/>
      <c r="Q148" s="172"/>
      <c r="R148" s="172"/>
      <c r="S148" s="172"/>
      <c r="T148" s="181">
        <f t="shared" si="98"/>
        <v>0</v>
      </c>
      <c r="U148" s="170"/>
      <c r="V148" s="172">
        <f t="shared" si="96"/>
        <v>0</v>
      </c>
      <c r="W148" s="172" t="e">
        <f t="shared" si="90"/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51.75" hidden="1" customHeight="1">
      <c r="A149" s="18"/>
      <c r="B149" s="20"/>
      <c r="C149" s="116"/>
      <c r="D149" s="230"/>
      <c r="E149" s="189"/>
      <c r="F149" s="173">
        <f t="shared" si="97"/>
        <v>0</v>
      </c>
      <c r="G149" s="173"/>
      <c r="H149" s="193"/>
      <c r="I149" s="193"/>
      <c r="J149" s="193"/>
      <c r="K149" s="193"/>
      <c r="L149" s="181"/>
      <c r="M149" s="172"/>
      <c r="N149" s="172"/>
      <c r="O149" s="172"/>
      <c r="P149" s="172"/>
      <c r="Q149" s="172"/>
      <c r="R149" s="172"/>
      <c r="S149" s="172"/>
      <c r="T149" s="181">
        <f t="shared" si="98"/>
        <v>0</v>
      </c>
      <c r="U149" s="170"/>
      <c r="V149" s="172">
        <f t="shared" si="96"/>
        <v>0</v>
      </c>
      <c r="W149" s="172" t="e">
        <f t="shared" si="90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84.75" hidden="1" customHeight="1">
      <c r="A150" s="18"/>
      <c r="B150" s="20"/>
      <c r="C150" s="116"/>
      <c r="D150" s="230"/>
      <c r="E150" s="189"/>
      <c r="F150" s="173">
        <f t="shared" si="97"/>
        <v>0</v>
      </c>
      <c r="G150" s="173"/>
      <c r="H150" s="193"/>
      <c r="I150" s="193"/>
      <c r="J150" s="193"/>
      <c r="K150" s="193"/>
      <c r="L150" s="181"/>
      <c r="M150" s="172"/>
      <c r="N150" s="172"/>
      <c r="O150" s="172"/>
      <c r="P150" s="172"/>
      <c r="Q150" s="172"/>
      <c r="R150" s="172"/>
      <c r="S150" s="172"/>
      <c r="T150" s="181">
        <f t="shared" si="98"/>
        <v>0</v>
      </c>
      <c r="U150" s="170"/>
      <c r="V150" s="172">
        <f t="shared" si="96"/>
        <v>0</v>
      </c>
      <c r="W150" s="172" t="e">
        <f t="shared" si="90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42" hidden="1" customHeight="1">
      <c r="A151" s="76"/>
      <c r="B151" s="84">
        <v>1117520</v>
      </c>
      <c r="C151" s="224" t="s">
        <v>60</v>
      </c>
      <c r="D151" s="225"/>
      <c r="E151" s="188">
        <f>E152</f>
        <v>0</v>
      </c>
      <c r="F151" s="188">
        <f t="shared" ref="F151:V151" si="99">F152</f>
        <v>0</v>
      </c>
      <c r="G151" s="188">
        <f t="shared" si="99"/>
        <v>0</v>
      </c>
      <c r="H151" s="188">
        <f t="shared" si="99"/>
        <v>0</v>
      </c>
      <c r="I151" s="188">
        <f t="shared" si="99"/>
        <v>0</v>
      </c>
      <c r="J151" s="188">
        <f t="shared" si="99"/>
        <v>0</v>
      </c>
      <c r="K151" s="188">
        <f t="shared" si="99"/>
        <v>0</v>
      </c>
      <c r="L151" s="188">
        <f t="shared" si="99"/>
        <v>0</v>
      </c>
      <c r="M151" s="188">
        <f t="shared" si="99"/>
        <v>0</v>
      </c>
      <c r="N151" s="188">
        <f t="shared" si="99"/>
        <v>0</v>
      </c>
      <c r="O151" s="188">
        <f t="shared" si="99"/>
        <v>0</v>
      </c>
      <c r="P151" s="188">
        <f t="shared" si="99"/>
        <v>0</v>
      </c>
      <c r="Q151" s="188">
        <f t="shared" si="99"/>
        <v>0</v>
      </c>
      <c r="R151" s="188">
        <f t="shared" si="99"/>
        <v>0</v>
      </c>
      <c r="S151" s="188">
        <f t="shared" si="99"/>
        <v>0</v>
      </c>
      <c r="T151" s="188">
        <f t="shared" si="99"/>
        <v>0</v>
      </c>
      <c r="U151" s="188">
        <f t="shared" si="99"/>
        <v>0</v>
      </c>
      <c r="V151" s="188">
        <f t="shared" si="99"/>
        <v>0</v>
      </c>
      <c r="W151" s="172" t="e">
        <f t="shared" si="90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64.5" hidden="1" customHeight="1">
      <c r="A152" s="18"/>
      <c r="B152" s="20">
        <v>3110</v>
      </c>
      <c r="C152" s="220"/>
      <c r="D152" s="219"/>
      <c r="E152" s="189"/>
      <c r="F152" s="173">
        <f>G152+T152</f>
        <v>0</v>
      </c>
      <c r="G152" s="173"/>
      <c r="H152" s="193"/>
      <c r="I152" s="193"/>
      <c r="J152" s="193"/>
      <c r="K152" s="193"/>
      <c r="L152" s="181"/>
      <c r="M152" s="172"/>
      <c r="N152" s="172"/>
      <c r="O152" s="172"/>
      <c r="P152" s="172"/>
      <c r="Q152" s="172"/>
      <c r="R152" s="172"/>
      <c r="S152" s="172"/>
      <c r="T152" s="181">
        <f>H152+I152+J152</f>
        <v>0</v>
      </c>
      <c r="U152" s="170"/>
      <c r="V152" s="172">
        <f>E152-F152</f>
        <v>0</v>
      </c>
      <c r="W152" s="172" t="e">
        <f t="shared" si="90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161.25" customHeight="1">
      <c r="A153" s="124">
        <v>63</v>
      </c>
      <c r="B153" s="273" t="s">
        <v>13</v>
      </c>
      <c r="C153" s="315" t="s">
        <v>99</v>
      </c>
      <c r="D153" s="130"/>
      <c r="E153" s="183">
        <f>E166+E169+E172+E175+E179+E189+E191+E200+E214+E216</f>
        <v>44580000</v>
      </c>
      <c r="F153" s="183">
        <f t="shared" ref="F153:V153" si="100">F166+F169+F172+F175+F179+F189+F191+F200+F214+F216</f>
        <v>0</v>
      </c>
      <c r="G153" s="183">
        <f t="shared" si="100"/>
        <v>0</v>
      </c>
      <c r="H153" s="183">
        <f t="shared" si="100"/>
        <v>0</v>
      </c>
      <c r="I153" s="183">
        <f t="shared" si="100"/>
        <v>0</v>
      </c>
      <c r="J153" s="183">
        <f t="shared" si="100"/>
        <v>0</v>
      </c>
      <c r="K153" s="183">
        <f t="shared" si="100"/>
        <v>0</v>
      </c>
      <c r="L153" s="183">
        <f t="shared" si="100"/>
        <v>0</v>
      </c>
      <c r="M153" s="183">
        <f t="shared" si="100"/>
        <v>0</v>
      </c>
      <c r="N153" s="183">
        <f t="shared" si="100"/>
        <v>0</v>
      </c>
      <c r="O153" s="183">
        <f t="shared" si="100"/>
        <v>0</v>
      </c>
      <c r="P153" s="183">
        <f t="shared" si="100"/>
        <v>0</v>
      </c>
      <c r="Q153" s="183">
        <f t="shared" si="100"/>
        <v>0</v>
      </c>
      <c r="R153" s="183">
        <f t="shared" si="100"/>
        <v>0</v>
      </c>
      <c r="S153" s="183">
        <f t="shared" si="100"/>
        <v>0</v>
      </c>
      <c r="T153" s="183">
        <f t="shared" si="100"/>
        <v>0</v>
      </c>
      <c r="U153" s="183">
        <f t="shared" si="100"/>
        <v>0</v>
      </c>
      <c r="V153" s="183">
        <f t="shared" si="100"/>
        <v>44580000</v>
      </c>
      <c r="W153" s="172">
        <f t="shared" si="90"/>
        <v>0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38.25" hidden="1" customHeight="1">
      <c r="A154" s="76"/>
      <c r="B154" s="78"/>
      <c r="C154" s="85"/>
      <c r="D154" s="79"/>
      <c r="E154" s="188">
        <f>E155</f>
        <v>0</v>
      </c>
      <c r="F154" s="197">
        <f t="shared" ref="F154:V154" si="101">F155</f>
        <v>0</v>
      </c>
      <c r="G154" s="197">
        <f t="shared" si="101"/>
        <v>0</v>
      </c>
      <c r="H154" s="197">
        <f t="shared" si="101"/>
        <v>0</v>
      </c>
      <c r="I154" s="197">
        <f t="shared" si="101"/>
        <v>0</v>
      </c>
      <c r="J154" s="197">
        <f t="shared" si="101"/>
        <v>0</v>
      </c>
      <c r="K154" s="197">
        <f t="shared" si="101"/>
        <v>0</v>
      </c>
      <c r="L154" s="197">
        <f t="shared" si="101"/>
        <v>0</v>
      </c>
      <c r="M154" s="197">
        <f t="shared" si="101"/>
        <v>0</v>
      </c>
      <c r="N154" s="197">
        <f t="shared" si="101"/>
        <v>0</v>
      </c>
      <c r="O154" s="197">
        <f t="shared" si="101"/>
        <v>0</v>
      </c>
      <c r="P154" s="197">
        <f t="shared" si="101"/>
        <v>0</v>
      </c>
      <c r="Q154" s="197">
        <f t="shared" si="101"/>
        <v>0</v>
      </c>
      <c r="R154" s="197">
        <f t="shared" si="101"/>
        <v>0</v>
      </c>
      <c r="S154" s="197">
        <f t="shared" si="101"/>
        <v>0</v>
      </c>
      <c r="T154" s="188">
        <f t="shared" si="101"/>
        <v>0</v>
      </c>
      <c r="U154" s="188">
        <f t="shared" si="101"/>
        <v>0</v>
      </c>
      <c r="V154" s="188">
        <f t="shared" si="101"/>
        <v>0</v>
      </c>
      <c r="W154" s="172" t="e">
        <f t="shared" ref="W154:W171" si="102">U154*100/E154</f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35.25" hidden="1" customHeight="1">
      <c r="A155" s="43"/>
      <c r="B155" s="20"/>
      <c r="C155" s="19"/>
      <c r="D155" s="90"/>
      <c r="E155" s="186"/>
      <c r="F155" s="199">
        <f>G155+T155</f>
        <v>0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86">
        <f>H155+I155+J155+K155+L155+M155+N155+O155</f>
        <v>0</v>
      </c>
      <c r="U155" s="186"/>
      <c r="V155" s="186">
        <f>E155-F155</f>
        <v>0</v>
      </c>
      <c r="W155" s="172" t="e">
        <f t="shared" si="102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38.25" hidden="1" customHeight="1">
      <c r="A156" s="76"/>
      <c r="B156" s="78"/>
      <c r="C156" s="97"/>
      <c r="D156" s="96"/>
      <c r="E156" s="188">
        <f>E157+E158</f>
        <v>0</v>
      </c>
      <c r="F156" s="188">
        <f t="shared" ref="F156:V156" si="103">F157+F158</f>
        <v>0</v>
      </c>
      <c r="G156" s="188">
        <f t="shared" si="103"/>
        <v>0</v>
      </c>
      <c r="H156" s="188">
        <f t="shared" si="103"/>
        <v>0</v>
      </c>
      <c r="I156" s="188">
        <f t="shared" si="103"/>
        <v>0</v>
      </c>
      <c r="J156" s="188">
        <f t="shared" si="103"/>
        <v>0</v>
      </c>
      <c r="K156" s="188">
        <f t="shared" si="103"/>
        <v>0</v>
      </c>
      <c r="L156" s="188">
        <f t="shared" si="103"/>
        <v>0</v>
      </c>
      <c r="M156" s="188">
        <f t="shared" si="103"/>
        <v>0</v>
      </c>
      <c r="N156" s="188">
        <f t="shared" si="103"/>
        <v>0</v>
      </c>
      <c r="O156" s="188">
        <f t="shared" si="103"/>
        <v>0</v>
      </c>
      <c r="P156" s="188">
        <f t="shared" si="103"/>
        <v>0</v>
      </c>
      <c r="Q156" s="188">
        <f t="shared" si="103"/>
        <v>0</v>
      </c>
      <c r="R156" s="188">
        <f t="shared" si="103"/>
        <v>0</v>
      </c>
      <c r="S156" s="188">
        <f t="shared" si="103"/>
        <v>0</v>
      </c>
      <c r="T156" s="188">
        <f t="shared" si="103"/>
        <v>0</v>
      </c>
      <c r="U156" s="188">
        <f t="shared" si="103"/>
        <v>10077.41</v>
      </c>
      <c r="V156" s="188">
        <f t="shared" si="103"/>
        <v>0</v>
      </c>
      <c r="W156" s="172" t="e">
        <f t="shared" si="102"/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38.25" hidden="1" customHeight="1">
      <c r="A157" s="43"/>
      <c r="B157" s="75"/>
      <c r="C157" s="19"/>
      <c r="D157" s="90"/>
      <c r="E157" s="186"/>
      <c r="F157" s="186">
        <f>G157+T157</f>
        <v>0</v>
      </c>
      <c r="G157" s="200"/>
      <c r="H157" s="199"/>
      <c r="I157" s="199"/>
      <c r="J157" s="199"/>
      <c r="K157" s="200"/>
      <c r="L157" s="200"/>
      <c r="M157" s="200"/>
      <c r="N157" s="200"/>
      <c r="O157" s="200"/>
      <c r="P157" s="200"/>
      <c r="Q157" s="200"/>
      <c r="R157" s="200"/>
      <c r="S157" s="200"/>
      <c r="T157" s="186">
        <f>H157+I157+J157+K157+L157+M157+N157+O157</f>
        <v>0</v>
      </c>
      <c r="U157" s="186">
        <v>10077.41</v>
      </c>
      <c r="V157" s="186">
        <f>E157-F157</f>
        <v>0</v>
      </c>
      <c r="W157" s="172" t="e">
        <f t="shared" si="102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60.75" hidden="1" customHeight="1">
      <c r="A158" s="43"/>
      <c r="B158" s="75"/>
      <c r="C158" s="19"/>
      <c r="D158" s="90"/>
      <c r="E158" s="186"/>
      <c r="F158" s="186">
        <f>G158+T158</f>
        <v>0</v>
      </c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186">
        <f>H158+I158+J158+K158+L158+M158+N158+O158</f>
        <v>0</v>
      </c>
      <c r="U158" s="187"/>
      <c r="V158" s="186">
        <f>E158-F158</f>
        <v>0</v>
      </c>
      <c r="W158" s="172" t="e">
        <f t="shared" si="102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60.75" hidden="1" customHeight="1">
      <c r="A159" s="76"/>
      <c r="B159" s="78"/>
      <c r="C159" s="92"/>
      <c r="D159" s="96"/>
      <c r="E159" s="188">
        <f>E160+E161</f>
        <v>0</v>
      </c>
      <c r="F159" s="188">
        <f t="shared" ref="F159:V159" si="104">F160+F161</f>
        <v>0</v>
      </c>
      <c r="G159" s="188">
        <f t="shared" si="104"/>
        <v>0</v>
      </c>
      <c r="H159" s="188">
        <f t="shared" si="104"/>
        <v>0</v>
      </c>
      <c r="I159" s="188">
        <f t="shared" si="104"/>
        <v>0</v>
      </c>
      <c r="J159" s="188">
        <f t="shared" si="104"/>
        <v>0</v>
      </c>
      <c r="K159" s="188">
        <f t="shared" si="104"/>
        <v>0</v>
      </c>
      <c r="L159" s="188">
        <f t="shared" si="104"/>
        <v>0</v>
      </c>
      <c r="M159" s="188">
        <f t="shared" si="104"/>
        <v>0</v>
      </c>
      <c r="N159" s="188">
        <f t="shared" si="104"/>
        <v>0</v>
      </c>
      <c r="O159" s="188">
        <f t="shared" si="104"/>
        <v>0</v>
      </c>
      <c r="P159" s="188">
        <f t="shared" si="104"/>
        <v>0</v>
      </c>
      <c r="Q159" s="188">
        <f t="shared" si="104"/>
        <v>0</v>
      </c>
      <c r="R159" s="188">
        <f t="shared" si="104"/>
        <v>0</v>
      </c>
      <c r="S159" s="188">
        <f t="shared" si="104"/>
        <v>0</v>
      </c>
      <c r="T159" s="188">
        <f t="shared" si="104"/>
        <v>0</v>
      </c>
      <c r="U159" s="188">
        <f t="shared" si="104"/>
        <v>0</v>
      </c>
      <c r="V159" s="188">
        <f t="shared" si="104"/>
        <v>0</v>
      </c>
      <c r="W159" s="172" t="e">
        <f t="shared" si="102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60.75" hidden="1" customHeight="1">
      <c r="A160" s="43"/>
      <c r="B160" s="75"/>
      <c r="C160" s="19"/>
      <c r="D160" s="90"/>
      <c r="E160" s="186"/>
      <c r="F160" s="186">
        <f>G160+T160</f>
        <v>0</v>
      </c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186">
        <f>H160+I160+J160+K160+L160+M160+N160+O160+P160</f>
        <v>0</v>
      </c>
      <c r="U160" s="187"/>
      <c r="V160" s="186">
        <f>E160-F160</f>
        <v>0</v>
      </c>
      <c r="W160" s="172" t="e">
        <f t="shared" si="102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60.75" hidden="1" customHeight="1">
      <c r="A161" s="43"/>
      <c r="B161" s="75"/>
      <c r="C161" s="19"/>
      <c r="D161" s="90"/>
      <c r="E161" s="186"/>
      <c r="F161" s="186">
        <f>G161+T161</f>
        <v>0</v>
      </c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186">
        <f>H161+I161+J161+K161+L161+M161+N161+O161+P161</f>
        <v>0</v>
      </c>
      <c r="U161" s="187"/>
      <c r="V161" s="186">
        <f>E161-F161</f>
        <v>0</v>
      </c>
      <c r="W161" s="172" t="e">
        <f t="shared" si="102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42" hidden="1" customHeight="1">
      <c r="A162" s="76"/>
      <c r="B162" s="65"/>
      <c r="C162" s="66"/>
      <c r="D162" s="82"/>
      <c r="E162" s="188">
        <f>E163</f>
        <v>0</v>
      </c>
      <c r="F162" s="188">
        <f t="shared" ref="F162:V162" si="105">F163</f>
        <v>0</v>
      </c>
      <c r="G162" s="197">
        <f t="shared" si="105"/>
        <v>0</v>
      </c>
      <c r="H162" s="197">
        <f t="shared" si="105"/>
        <v>0</v>
      </c>
      <c r="I162" s="197">
        <f t="shared" si="105"/>
        <v>0</v>
      </c>
      <c r="J162" s="197">
        <f t="shared" si="105"/>
        <v>0</v>
      </c>
      <c r="K162" s="197">
        <f t="shared" si="105"/>
        <v>0</v>
      </c>
      <c r="L162" s="197">
        <f t="shared" si="105"/>
        <v>0</v>
      </c>
      <c r="M162" s="197">
        <f t="shared" si="105"/>
        <v>0</v>
      </c>
      <c r="N162" s="197">
        <f t="shared" si="105"/>
        <v>0</v>
      </c>
      <c r="O162" s="197">
        <f t="shared" si="105"/>
        <v>0</v>
      </c>
      <c r="P162" s="197">
        <f t="shared" si="105"/>
        <v>0</v>
      </c>
      <c r="Q162" s="197">
        <f t="shared" si="105"/>
        <v>0</v>
      </c>
      <c r="R162" s="197">
        <f t="shared" si="105"/>
        <v>0</v>
      </c>
      <c r="S162" s="197">
        <f t="shared" si="105"/>
        <v>0</v>
      </c>
      <c r="T162" s="188">
        <f t="shared" si="105"/>
        <v>0</v>
      </c>
      <c r="U162" s="188">
        <f t="shared" si="105"/>
        <v>0</v>
      </c>
      <c r="V162" s="197">
        <f t="shared" si="105"/>
        <v>0</v>
      </c>
      <c r="W162" s="172" t="e">
        <f t="shared" si="102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36.75" hidden="1" customHeight="1">
      <c r="A163" s="18"/>
      <c r="B163" s="20"/>
      <c r="C163" s="19"/>
      <c r="D163" s="98"/>
      <c r="E163" s="189"/>
      <c r="F163" s="173">
        <f>G163+T163</f>
        <v>0</v>
      </c>
      <c r="G163" s="190"/>
      <c r="H163" s="331"/>
      <c r="I163" s="338"/>
      <c r="J163" s="338"/>
      <c r="K163" s="338"/>
      <c r="L163" s="339"/>
      <c r="M163" s="333"/>
      <c r="N163" s="339"/>
      <c r="O163" s="339"/>
      <c r="P163" s="339"/>
      <c r="Q163" s="339"/>
      <c r="R163" s="339"/>
      <c r="S163" s="339"/>
      <c r="T163" s="181">
        <f>H163+I163+J163+K163+L163+M163+N163+O163+P163+Q163</f>
        <v>0</v>
      </c>
      <c r="U163" s="181"/>
      <c r="V163" s="191">
        <f>E163-F163</f>
        <v>0</v>
      </c>
      <c r="W163" s="172" t="e">
        <f t="shared" si="102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48.75" hidden="1" customHeight="1">
      <c r="A164" s="83"/>
      <c r="B164" s="94"/>
      <c r="C164" s="92"/>
      <c r="D164" s="82"/>
      <c r="E164" s="188">
        <f>E165</f>
        <v>0</v>
      </c>
      <c r="F164" s="188">
        <f t="shared" ref="F164:V164" si="106">F165</f>
        <v>0</v>
      </c>
      <c r="G164" s="188">
        <f t="shared" si="106"/>
        <v>0</v>
      </c>
      <c r="H164" s="188">
        <f t="shared" si="106"/>
        <v>0</v>
      </c>
      <c r="I164" s="188">
        <f t="shared" si="106"/>
        <v>0</v>
      </c>
      <c r="J164" s="188">
        <f t="shared" si="106"/>
        <v>0</v>
      </c>
      <c r="K164" s="188">
        <f t="shared" si="106"/>
        <v>0</v>
      </c>
      <c r="L164" s="188">
        <f t="shared" si="106"/>
        <v>0</v>
      </c>
      <c r="M164" s="188">
        <f t="shared" si="106"/>
        <v>0</v>
      </c>
      <c r="N164" s="188">
        <f t="shared" si="106"/>
        <v>0</v>
      </c>
      <c r="O164" s="188">
        <f t="shared" si="106"/>
        <v>0</v>
      </c>
      <c r="P164" s="188">
        <f t="shared" si="106"/>
        <v>0</v>
      </c>
      <c r="Q164" s="188">
        <f t="shared" si="106"/>
        <v>0</v>
      </c>
      <c r="R164" s="188">
        <f t="shared" si="106"/>
        <v>0</v>
      </c>
      <c r="S164" s="188">
        <f t="shared" si="106"/>
        <v>0</v>
      </c>
      <c r="T164" s="188">
        <f t="shared" si="106"/>
        <v>0</v>
      </c>
      <c r="U164" s="188">
        <f t="shared" si="106"/>
        <v>0</v>
      </c>
      <c r="V164" s="188">
        <f t="shared" si="106"/>
        <v>0</v>
      </c>
      <c r="W164" s="172" t="e">
        <f t="shared" si="102"/>
        <v>#DIV/0!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58.5" hidden="1" customHeight="1">
      <c r="A165" s="18"/>
      <c r="B165" s="20"/>
      <c r="C165" s="19"/>
      <c r="D165" s="95"/>
      <c r="E165" s="189"/>
      <c r="F165" s="173">
        <f>G165+T165</f>
        <v>0</v>
      </c>
      <c r="G165" s="190"/>
      <c r="H165" s="331"/>
      <c r="I165" s="338"/>
      <c r="J165" s="338"/>
      <c r="K165" s="338"/>
      <c r="L165" s="339"/>
      <c r="M165" s="333"/>
      <c r="N165" s="339"/>
      <c r="O165" s="339"/>
      <c r="P165" s="339"/>
      <c r="Q165" s="339"/>
      <c r="R165" s="339"/>
      <c r="S165" s="339"/>
      <c r="T165" s="181">
        <f>H165+I165+J165+K165+L165+M165+N165+O165+P165+Q165</f>
        <v>0</v>
      </c>
      <c r="U165" s="181"/>
      <c r="V165" s="191">
        <f>E165-F165</f>
        <v>0</v>
      </c>
      <c r="W165" s="172" t="e">
        <f t="shared" si="102"/>
        <v>#DIV/0!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63" customHeight="1">
      <c r="A166" s="76">
        <v>64</v>
      </c>
      <c r="B166" s="350">
        <v>1217322</v>
      </c>
      <c r="C166" s="294" t="s">
        <v>122</v>
      </c>
      <c r="D166" s="266"/>
      <c r="E166" s="188">
        <f>E167+E168</f>
        <v>5000000</v>
      </c>
      <c r="F166" s="188">
        <f t="shared" ref="F166:V166" si="107">F167+F168</f>
        <v>0</v>
      </c>
      <c r="G166" s="188">
        <f t="shared" si="107"/>
        <v>0</v>
      </c>
      <c r="H166" s="188">
        <f t="shared" si="107"/>
        <v>0</v>
      </c>
      <c r="I166" s="188">
        <f t="shared" si="107"/>
        <v>0</v>
      </c>
      <c r="J166" s="188">
        <f t="shared" si="107"/>
        <v>0</v>
      </c>
      <c r="K166" s="188">
        <f t="shared" si="107"/>
        <v>0</v>
      </c>
      <c r="L166" s="188">
        <f t="shared" si="107"/>
        <v>0</v>
      </c>
      <c r="M166" s="188">
        <f t="shared" si="107"/>
        <v>0</v>
      </c>
      <c r="N166" s="188">
        <f t="shared" si="107"/>
        <v>0</v>
      </c>
      <c r="O166" s="188">
        <f t="shared" si="107"/>
        <v>0</v>
      </c>
      <c r="P166" s="188">
        <f t="shared" si="107"/>
        <v>0</v>
      </c>
      <c r="Q166" s="188">
        <f t="shared" si="107"/>
        <v>0</v>
      </c>
      <c r="R166" s="188">
        <f t="shared" si="107"/>
        <v>0</v>
      </c>
      <c r="S166" s="188">
        <f t="shared" si="107"/>
        <v>0</v>
      </c>
      <c r="T166" s="188">
        <f t="shared" si="107"/>
        <v>0</v>
      </c>
      <c r="U166" s="188">
        <f t="shared" si="107"/>
        <v>0</v>
      </c>
      <c r="V166" s="188">
        <f t="shared" si="107"/>
        <v>5000000</v>
      </c>
      <c r="W166" s="172">
        <f t="shared" si="102"/>
        <v>0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52.5" customHeight="1">
      <c r="A167" s="137">
        <v>65</v>
      </c>
      <c r="B167" s="154">
        <v>3131</v>
      </c>
      <c r="C167" s="110" t="s">
        <v>34</v>
      </c>
      <c r="D167" s="295" t="s">
        <v>123</v>
      </c>
      <c r="E167" s="194">
        <v>5000000</v>
      </c>
      <c r="F167" s="194">
        <f>G167+T167</f>
        <v>0</v>
      </c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4">
        <f>H167+I167+J167</f>
        <v>0</v>
      </c>
      <c r="U167" s="195"/>
      <c r="V167" s="194">
        <f>E167-F167</f>
        <v>5000000</v>
      </c>
      <c r="W167" s="172">
        <f t="shared" si="102"/>
        <v>0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58.5" hidden="1" customHeight="1">
      <c r="A168" s="137"/>
      <c r="B168" s="154">
        <v>3131</v>
      </c>
      <c r="C168" s="274" t="s">
        <v>100</v>
      </c>
      <c r="D168" s="155"/>
      <c r="E168" s="194"/>
      <c r="F168" s="194">
        <f>G168+T168</f>
        <v>0</v>
      </c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4">
        <f>H168+I168+J168</f>
        <v>0</v>
      </c>
      <c r="U168" s="195"/>
      <c r="V168" s="194">
        <f>E168-F168</f>
        <v>0</v>
      </c>
      <c r="W168" s="172" t="e">
        <f t="shared" si="102"/>
        <v>#DIV/0!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85.5" hidden="1" customHeight="1">
      <c r="A169" s="76"/>
      <c r="B169" s="84">
        <v>1216030</v>
      </c>
      <c r="C169" s="263" t="s">
        <v>101</v>
      </c>
      <c r="D169" s="255"/>
      <c r="E169" s="188">
        <f>E170+E171</f>
        <v>0</v>
      </c>
      <c r="F169" s="188">
        <f t="shared" ref="F169:V169" si="108">F170+F171</f>
        <v>0</v>
      </c>
      <c r="G169" s="188">
        <f t="shared" si="108"/>
        <v>0</v>
      </c>
      <c r="H169" s="188">
        <f t="shared" si="108"/>
        <v>0</v>
      </c>
      <c r="I169" s="188">
        <f t="shared" si="108"/>
        <v>0</v>
      </c>
      <c r="J169" s="188">
        <f t="shared" si="108"/>
        <v>0</v>
      </c>
      <c r="K169" s="188">
        <f t="shared" si="108"/>
        <v>0</v>
      </c>
      <c r="L169" s="188">
        <f t="shared" si="108"/>
        <v>0</v>
      </c>
      <c r="M169" s="188">
        <f t="shared" si="108"/>
        <v>0</v>
      </c>
      <c r="N169" s="188">
        <f t="shared" si="108"/>
        <v>0</v>
      </c>
      <c r="O169" s="188">
        <f t="shared" si="108"/>
        <v>0</v>
      </c>
      <c r="P169" s="188">
        <f t="shared" si="108"/>
        <v>0</v>
      </c>
      <c r="Q169" s="188">
        <f t="shared" si="108"/>
        <v>0</v>
      </c>
      <c r="R169" s="188">
        <f t="shared" si="108"/>
        <v>0</v>
      </c>
      <c r="S169" s="188">
        <f t="shared" si="108"/>
        <v>0</v>
      </c>
      <c r="T169" s="188">
        <f t="shared" si="108"/>
        <v>0</v>
      </c>
      <c r="U169" s="188">
        <f t="shared" si="108"/>
        <v>0</v>
      </c>
      <c r="V169" s="188">
        <f t="shared" si="108"/>
        <v>0</v>
      </c>
      <c r="W169" s="172" t="e">
        <f t="shared" si="102"/>
        <v>#DIV/0!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54.75" hidden="1" customHeight="1">
      <c r="A170" s="18"/>
      <c r="B170" s="20">
        <v>3110</v>
      </c>
      <c r="C170" s="264" t="s">
        <v>39</v>
      </c>
      <c r="D170" s="275"/>
      <c r="E170" s="189"/>
      <c r="F170" s="173">
        <f t="shared" ref="F170:F171" si="109">G170+T170</f>
        <v>0</v>
      </c>
      <c r="G170" s="190"/>
      <c r="H170" s="331"/>
      <c r="I170" s="338"/>
      <c r="J170" s="338"/>
      <c r="K170" s="338"/>
      <c r="L170" s="339"/>
      <c r="M170" s="333"/>
      <c r="N170" s="339"/>
      <c r="O170" s="339"/>
      <c r="P170" s="339"/>
      <c r="Q170" s="339"/>
      <c r="R170" s="339"/>
      <c r="S170" s="339"/>
      <c r="T170" s="181">
        <f t="shared" ref="T170:T171" si="110">H170+I170+J170+K170+L170+M170+N170+O170</f>
        <v>0</v>
      </c>
      <c r="U170" s="181">
        <v>0</v>
      </c>
      <c r="V170" s="172">
        <f t="shared" ref="V170:V171" si="111">E170-F170</f>
        <v>0</v>
      </c>
      <c r="W170" s="172" t="e">
        <f t="shared" si="102"/>
        <v>#DIV/0!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48.75" hidden="1" customHeight="1">
      <c r="A171" s="18"/>
      <c r="B171" s="20">
        <v>3110</v>
      </c>
      <c r="C171" s="264" t="s">
        <v>39</v>
      </c>
      <c r="D171" s="275"/>
      <c r="E171" s="189"/>
      <c r="F171" s="173">
        <f t="shared" si="109"/>
        <v>0</v>
      </c>
      <c r="G171" s="190"/>
      <c r="H171" s="331"/>
      <c r="I171" s="338"/>
      <c r="J171" s="338"/>
      <c r="K171" s="338"/>
      <c r="L171" s="339"/>
      <c r="M171" s="333"/>
      <c r="N171" s="339"/>
      <c r="O171" s="339"/>
      <c r="P171" s="339"/>
      <c r="Q171" s="339"/>
      <c r="R171" s="339"/>
      <c r="S171" s="339"/>
      <c r="T171" s="181">
        <f t="shared" si="110"/>
        <v>0</v>
      </c>
      <c r="U171" s="181">
        <v>0</v>
      </c>
      <c r="V171" s="172">
        <f t="shared" si="111"/>
        <v>0</v>
      </c>
      <c r="W171" s="172" t="e">
        <f t="shared" si="102"/>
        <v>#DIV/0!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46.5" hidden="1" customHeight="1">
      <c r="A172" s="76"/>
      <c r="B172" s="94"/>
      <c r="C172" s="251"/>
      <c r="D172" s="241"/>
      <c r="E172" s="188">
        <f>E173</f>
        <v>0</v>
      </c>
      <c r="F172" s="188">
        <f t="shared" ref="F172:W172" si="112">F173</f>
        <v>0</v>
      </c>
      <c r="G172" s="188">
        <f t="shared" si="112"/>
        <v>0</v>
      </c>
      <c r="H172" s="188">
        <f t="shared" si="112"/>
        <v>0</v>
      </c>
      <c r="I172" s="188">
        <f t="shared" si="112"/>
        <v>0</v>
      </c>
      <c r="J172" s="188">
        <f t="shared" si="112"/>
        <v>0</v>
      </c>
      <c r="K172" s="188">
        <f t="shared" si="112"/>
        <v>0</v>
      </c>
      <c r="L172" s="188">
        <f t="shared" si="112"/>
        <v>0</v>
      </c>
      <c r="M172" s="188">
        <f t="shared" si="112"/>
        <v>0</v>
      </c>
      <c r="N172" s="188">
        <f t="shared" si="112"/>
        <v>0</v>
      </c>
      <c r="O172" s="188">
        <f t="shared" si="112"/>
        <v>0</v>
      </c>
      <c r="P172" s="188">
        <f t="shared" si="112"/>
        <v>0</v>
      </c>
      <c r="Q172" s="188">
        <f t="shared" si="112"/>
        <v>0</v>
      </c>
      <c r="R172" s="188">
        <f t="shared" si="112"/>
        <v>0</v>
      </c>
      <c r="S172" s="188">
        <f t="shared" si="112"/>
        <v>0</v>
      </c>
      <c r="T172" s="188">
        <f t="shared" si="112"/>
        <v>0</v>
      </c>
      <c r="U172" s="188">
        <f t="shared" si="112"/>
        <v>0</v>
      </c>
      <c r="V172" s="188">
        <f t="shared" si="112"/>
        <v>0</v>
      </c>
      <c r="W172" s="195" t="e">
        <f t="shared" si="112"/>
        <v>#DIV/0!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180.75" hidden="1" customHeight="1">
      <c r="A173" s="18"/>
      <c r="B173" s="20"/>
      <c r="C173" s="110"/>
      <c r="D173" s="250"/>
      <c r="E173" s="194"/>
      <c r="F173" s="173">
        <f>G173+T173</f>
        <v>0</v>
      </c>
      <c r="G173" s="190"/>
      <c r="H173" s="331"/>
      <c r="I173" s="338"/>
      <c r="J173" s="338"/>
      <c r="K173" s="338"/>
      <c r="L173" s="339"/>
      <c r="M173" s="333"/>
      <c r="N173" s="339"/>
      <c r="O173" s="339"/>
      <c r="P173" s="339"/>
      <c r="Q173" s="339"/>
      <c r="R173" s="339"/>
      <c r="S173" s="339"/>
      <c r="T173" s="181">
        <f>H173+I173+J173+K173+L173+M173+N173+O173+P173</f>
        <v>0</v>
      </c>
      <c r="U173" s="181">
        <v>0</v>
      </c>
      <c r="V173" s="191">
        <f>E173-F173</f>
        <v>0</v>
      </c>
      <c r="W173" s="172" t="e">
        <f>U173*100/E173</f>
        <v>#DIV/0!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2.25" hidden="1" customHeight="1">
      <c r="A174" s="76"/>
      <c r="B174" s="94" t="s">
        <v>23</v>
      </c>
      <c r="C174" s="92" t="s">
        <v>24</v>
      </c>
      <c r="D174" s="102"/>
      <c r="E174" s="188" t="e">
        <f>#REF!</f>
        <v>#REF!</v>
      </c>
      <c r="F174" s="188" t="e">
        <f>#REF!</f>
        <v>#REF!</v>
      </c>
      <c r="G174" s="188" t="e">
        <f>#REF!</f>
        <v>#REF!</v>
      </c>
      <c r="H174" s="188" t="e">
        <f>#REF!</f>
        <v>#REF!</v>
      </c>
      <c r="I174" s="188" t="e">
        <f>#REF!</f>
        <v>#REF!</v>
      </c>
      <c r="J174" s="188" t="e">
        <f>#REF!</f>
        <v>#REF!</v>
      </c>
      <c r="K174" s="188" t="e">
        <f>#REF!</f>
        <v>#REF!</v>
      </c>
      <c r="L174" s="188" t="e">
        <f>#REF!</f>
        <v>#REF!</v>
      </c>
      <c r="M174" s="188" t="e">
        <f>#REF!</f>
        <v>#REF!</v>
      </c>
      <c r="N174" s="188" t="e">
        <f>#REF!</f>
        <v>#REF!</v>
      </c>
      <c r="O174" s="188" t="e">
        <f>#REF!</f>
        <v>#REF!</v>
      </c>
      <c r="P174" s="188" t="e">
        <f>#REF!</f>
        <v>#REF!</v>
      </c>
      <c r="Q174" s="188" t="e">
        <f>#REF!</f>
        <v>#REF!</v>
      </c>
      <c r="R174" s="188" t="e">
        <f>#REF!</f>
        <v>#REF!</v>
      </c>
      <c r="S174" s="188" t="e">
        <f>#REF!</f>
        <v>#REF!</v>
      </c>
      <c r="T174" s="188" t="e">
        <f>#REF!</f>
        <v>#REF!</v>
      </c>
      <c r="U174" s="188" t="e">
        <f>#REF!</f>
        <v>#REF!</v>
      </c>
      <c r="V174" s="188" t="e">
        <f>#REF!</f>
        <v>#REF!</v>
      </c>
      <c r="W174" s="172" t="e">
        <f>U174*100/E174</f>
        <v>#REF!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69.75" hidden="1" customHeight="1">
      <c r="A175" s="76"/>
      <c r="B175" s="94">
        <v>1217325</v>
      </c>
      <c r="C175" s="85" t="s">
        <v>24</v>
      </c>
      <c r="D175" s="249"/>
      <c r="E175" s="188">
        <f>E176+E177+E178</f>
        <v>0</v>
      </c>
      <c r="F175" s="188">
        <f t="shared" ref="F175:V175" si="113">F176+F177+F178</f>
        <v>0</v>
      </c>
      <c r="G175" s="188">
        <f t="shared" si="113"/>
        <v>0</v>
      </c>
      <c r="H175" s="188">
        <f t="shared" si="113"/>
        <v>0</v>
      </c>
      <c r="I175" s="188">
        <f t="shared" si="113"/>
        <v>0</v>
      </c>
      <c r="J175" s="188">
        <f t="shared" si="113"/>
        <v>0</v>
      </c>
      <c r="K175" s="188">
        <f t="shared" si="113"/>
        <v>0</v>
      </c>
      <c r="L175" s="188">
        <f t="shared" si="113"/>
        <v>0</v>
      </c>
      <c r="M175" s="188">
        <f t="shared" si="113"/>
        <v>0</v>
      </c>
      <c r="N175" s="188">
        <f t="shared" si="113"/>
        <v>0</v>
      </c>
      <c r="O175" s="188">
        <f t="shared" si="113"/>
        <v>0</v>
      </c>
      <c r="P175" s="188">
        <f t="shared" si="113"/>
        <v>0</v>
      </c>
      <c r="Q175" s="188">
        <f t="shared" si="113"/>
        <v>0</v>
      </c>
      <c r="R175" s="188">
        <f t="shared" si="113"/>
        <v>0</v>
      </c>
      <c r="S175" s="188">
        <f t="shared" si="113"/>
        <v>0</v>
      </c>
      <c r="T175" s="188">
        <f t="shared" si="113"/>
        <v>0</v>
      </c>
      <c r="U175" s="188">
        <f t="shared" si="113"/>
        <v>0</v>
      </c>
      <c r="V175" s="188">
        <f t="shared" si="113"/>
        <v>0</v>
      </c>
      <c r="W175" s="195" t="e">
        <f t="shared" ref="W175" si="114">W176+W177+W178+W179+W180+W181+W182+W183</f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64.5" hidden="1" customHeight="1">
      <c r="A176" s="18"/>
      <c r="B176" s="20"/>
      <c r="C176" s="116"/>
      <c r="D176" s="230"/>
      <c r="E176" s="194"/>
      <c r="F176" s="173">
        <f>G176+T176</f>
        <v>0</v>
      </c>
      <c r="G176" s="173"/>
      <c r="H176" s="193"/>
      <c r="I176" s="201"/>
      <c r="J176" s="201"/>
      <c r="K176" s="201"/>
      <c r="L176" s="172"/>
      <c r="M176" s="172"/>
      <c r="N176" s="172"/>
      <c r="O176" s="172"/>
      <c r="P176" s="172"/>
      <c r="Q176" s="172"/>
      <c r="R176" s="172"/>
      <c r="S176" s="172"/>
      <c r="T176" s="181">
        <f>H176+I176+J176+K176+L176+M176+N176+O176</f>
        <v>0</v>
      </c>
      <c r="U176" s="170"/>
      <c r="V176" s="172">
        <f>E176-F176</f>
        <v>0</v>
      </c>
      <c r="W176" s="172" t="e">
        <f t="shared" ref="W176:W188" si="115">U176*100/E176</f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43.5" hidden="1" customHeight="1">
      <c r="A177" s="18"/>
      <c r="B177" s="20"/>
      <c r="C177" s="116"/>
      <c r="D177" s="90"/>
      <c r="E177" s="194"/>
      <c r="F177" s="173">
        <f t="shared" ref="F177:F188" si="116">G177+T177</f>
        <v>0</v>
      </c>
      <c r="G177" s="173"/>
      <c r="H177" s="193"/>
      <c r="I177" s="201"/>
      <c r="J177" s="201"/>
      <c r="K177" s="201"/>
      <c r="L177" s="172"/>
      <c r="M177" s="172"/>
      <c r="N177" s="172"/>
      <c r="O177" s="172"/>
      <c r="P177" s="172"/>
      <c r="Q177" s="172"/>
      <c r="R177" s="172"/>
      <c r="S177" s="172"/>
      <c r="T177" s="181">
        <f t="shared" ref="T177:T188" si="117">H177+I177+J177+K177+L177+M177+N177+O177</f>
        <v>0</v>
      </c>
      <c r="U177" s="170"/>
      <c r="V177" s="172">
        <f>E177-F177</f>
        <v>0</v>
      </c>
      <c r="W177" s="172" t="e">
        <f t="shared" si="115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45.75" hidden="1" customHeight="1">
      <c r="A178" s="18"/>
      <c r="B178" s="20"/>
      <c r="C178" s="110"/>
      <c r="D178" s="230"/>
      <c r="E178" s="194"/>
      <c r="F178" s="173">
        <f t="shared" si="116"/>
        <v>0</v>
      </c>
      <c r="G178" s="173"/>
      <c r="H178" s="193"/>
      <c r="I178" s="201"/>
      <c r="J178" s="201"/>
      <c r="K178" s="201"/>
      <c r="L178" s="172"/>
      <c r="M178" s="172"/>
      <c r="N178" s="172"/>
      <c r="O178" s="172"/>
      <c r="P178" s="172"/>
      <c r="Q178" s="172"/>
      <c r="R178" s="172"/>
      <c r="S178" s="172"/>
      <c r="T178" s="181">
        <f t="shared" si="117"/>
        <v>0</v>
      </c>
      <c r="U178" s="170"/>
      <c r="V178" s="172">
        <f>E178-F178</f>
        <v>0</v>
      </c>
      <c r="W178" s="172" t="e">
        <f t="shared" si="115"/>
        <v>#DIV/0!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56.25" customHeight="1">
      <c r="A179" s="76">
        <v>66</v>
      </c>
      <c r="B179" s="149">
        <v>1217330</v>
      </c>
      <c r="C179" s="111" t="s">
        <v>124</v>
      </c>
      <c r="D179" s="296"/>
      <c r="E179" s="188">
        <f>E180+E181+E182+E183+E184+E185+E186+E187+E188</f>
        <v>21230000</v>
      </c>
      <c r="F179" s="188">
        <f t="shared" ref="F179:V179" si="118">F180+F181+F182+F183+F184+F185+F186+F187+F188</f>
        <v>0</v>
      </c>
      <c r="G179" s="188">
        <f t="shared" si="118"/>
        <v>0</v>
      </c>
      <c r="H179" s="188">
        <f t="shared" si="118"/>
        <v>0</v>
      </c>
      <c r="I179" s="188">
        <f t="shared" si="118"/>
        <v>0</v>
      </c>
      <c r="J179" s="188">
        <f t="shared" si="118"/>
        <v>0</v>
      </c>
      <c r="K179" s="188">
        <f t="shared" si="118"/>
        <v>0</v>
      </c>
      <c r="L179" s="188">
        <f t="shared" si="118"/>
        <v>0</v>
      </c>
      <c r="M179" s="188">
        <f t="shared" si="118"/>
        <v>0</v>
      </c>
      <c r="N179" s="188">
        <f t="shared" si="118"/>
        <v>0</v>
      </c>
      <c r="O179" s="188">
        <f t="shared" si="118"/>
        <v>0</v>
      </c>
      <c r="P179" s="188">
        <f t="shared" si="118"/>
        <v>0</v>
      </c>
      <c r="Q179" s="188">
        <f t="shared" si="118"/>
        <v>0</v>
      </c>
      <c r="R179" s="188">
        <f t="shared" si="118"/>
        <v>0</v>
      </c>
      <c r="S179" s="188">
        <f t="shared" si="118"/>
        <v>0</v>
      </c>
      <c r="T179" s="188">
        <f t="shared" si="118"/>
        <v>0</v>
      </c>
      <c r="U179" s="188">
        <f t="shared" si="118"/>
        <v>0</v>
      </c>
      <c r="V179" s="188">
        <f t="shared" si="118"/>
        <v>21230000</v>
      </c>
      <c r="W179" s="172">
        <f t="shared" si="115"/>
        <v>0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62.25" customHeight="1">
      <c r="A180" s="18">
        <v>67</v>
      </c>
      <c r="B180" s="297" t="s">
        <v>43</v>
      </c>
      <c r="C180" s="264" t="s">
        <v>44</v>
      </c>
      <c r="D180" s="230" t="s">
        <v>125</v>
      </c>
      <c r="E180" s="293">
        <v>50000</v>
      </c>
      <c r="F180" s="173">
        <f t="shared" si="116"/>
        <v>0</v>
      </c>
      <c r="G180" s="173"/>
      <c r="H180" s="193"/>
      <c r="I180" s="201"/>
      <c r="J180" s="201"/>
      <c r="K180" s="201"/>
      <c r="L180" s="172"/>
      <c r="M180" s="172"/>
      <c r="N180" s="172"/>
      <c r="O180" s="172"/>
      <c r="P180" s="172"/>
      <c r="Q180" s="172"/>
      <c r="R180" s="172"/>
      <c r="S180" s="172"/>
      <c r="T180" s="181">
        <f t="shared" si="117"/>
        <v>0</v>
      </c>
      <c r="U180" s="170">
        <v>0</v>
      </c>
      <c r="V180" s="172">
        <f t="shared" ref="V180:V188" si="119">E180-F180</f>
        <v>50000</v>
      </c>
      <c r="W180" s="172">
        <f t="shared" si="115"/>
        <v>0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39" customHeight="1">
      <c r="A181" s="18">
        <v>68</v>
      </c>
      <c r="B181" s="297" t="s">
        <v>43</v>
      </c>
      <c r="C181" s="264" t="s">
        <v>44</v>
      </c>
      <c r="D181" s="230" t="s">
        <v>126</v>
      </c>
      <c r="E181" s="293">
        <v>100000</v>
      </c>
      <c r="F181" s="173">
        <f t="shared" si="116"/>
        <v>0</v>
      </c>
      <c r="G181" s="173"/>
      <c r="H181" s="193"/>
      <c r="I181" s="201"/>
      <c r="J181" s="201"/>
      <c r="K181" s="201"/>
      <c r="L181" s="172"/>
      <c r="M181" s="172"/>
      <c r="N181" s="172"/>
      <c r="O181" s="172"/>
      <c r="P181" s="172"/>
      <c r="Q181" s="172"/>
      <c r="R181" s="172"/>
      <c r="S181" s="172"/>
      <c r="T181" s="181">
        <f t="shared" si="117"/>
        <v>0</v>
      </c>
      <c r="U181" s="170">
        <v>0</v>
      </c>
      <c r="V181" s="172">
        <f t="shared" si="119"/>
        <v>100000</v>
      </c>
      <c r="W181" s="172">
        <f t="shared" si="115"/>
        <v>0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48.75" customHeight="1">
      <c r="A182" s="18">
        <v>69</v>
      </c>
      <c r="B182" s="298">
        <v>3142</v>
      </c>
      <c r="C182" s="261" t="s">
        <v>34</v>
      </c>
      <c r="D182" s="299" t="s">
        <v>102</v>
      </c>
      <c r="E182" s="293">
        <f>2500000+1000000</f>
        <v>3500000</v>
      </c>
      <c r="F182" s="173">
        <f t="shared" si="116"/>
        <v>0</v>
      </c>
      <c r="G182" s="173"/>
      <c r="H182" s="193"/>
      <c r="I182" s="201"/>
      <c r="J182" s="201"/>
      <c r="K182" s="201"/>
      <c r="L182" s="172"/>
      <c r="M182" s="172"/>
      <c r="N182" s="172"/>
      <c r="O182" s="172"/>
      <c r="P182" s="172"/>
      <c r="Q182" s="172"/>
      <c r="R182" s="172"/>
      <c r="S182" s="172"/>
      <c r="T182" s="181">
        <f t="shared" si="117"/>
        <v>0</v>
      </c>
      <c r="U182" s="170">
        <v>0</v>
      </c>
      <c r="V182" s="172">
        <f t="shared" si="119"/>
        <v>3500000</v>
      </c>
      <c r="W182" s="172">
        <f t="shared" si="115"/>
        <v>0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69.75" customHeight="1">
      <c r="A183" s="18">
        <v>70</v>
      </c>
      <c r="B183" s="298">
        <v>3142</v>
      </c>
      <c r="C183" s="261" t="s">
        <v>34</v>
      </c>
      <c r="D183" s="292" t="s">
        <v>71</v>
      </c>
      <c r="E183" s="293">
        <v>7280000</v>
      </c>
      <c r="F183" s="173">
        <f t="shared" si="116"/>
        <v>0</v>
      </c>
      <c r="G183" s="173"/>
      <c r="H183" s="193"/>
      <c r="I183" s="201"/>
      <c r="J183" s="201"/>
      <c r="K183" s="201"/>
      <c r="L183" s="172"/>
      <c r="M183" s="172"/>
      <c r="N183" s="172"/>
      <c r="O183" s="172"/>
      <c r="P183" s="172"/>
      <c r="Q183" s="172"/>
      <c r="R183" s="172"/>
      <c r="S183" s="172"/>
      <c r="T183" s="181">
        <f t="shared" si="117"/>
        <v>0</v>
      </c>
      <c r="U183" s="170">
        <v>0</v>
      </c>
      <c r="V183" s="172">
        <f t="shared" si="119"/>
        <v>7280000</v>
      </c>
      <c r="W183" s="172">
        <f t="shared" si="115"/>
        <v>0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68.25" customHeight="1">
      <c r="A184" s="18">
        <v>71</v>
      </c>
      <c r="B184" s="298">
        <v>3142</v>
      </c>
      <c r="C184" s="261" t="s">
        <v>34</v>
      </c>
      <c r="D184" s="90" t="s">
        <v>127</v>
      </c>
      <c r="E184" s="293">
        <v>10300000</v>
      </c>
      <c r="F184" s="173">
        <f t="shared" si="116"/>
        <v>0</v>
      </c>
      <c r="G184" s="173"/>
      <c r="H184" s="193"/>
      <c r="I184" s="201"/>
      <c r="J184" s="201"/>
      <c r="K184" s="201"/>
      <c r="L184" s="172"/>
      <c r="M184" s="172"/>
      <c r="N184" s="172"/>
      <c r="O184" s="172"/>
      <c r="P184" s="172"/>
      <c r="Q184" s="172"/>
      <c r="R184" s="172"/>
      <c r="S184" s="172"/>
      <c r="T184" s="181">
        <f t="shared" si="117"/>
        <v>0</v>
      </c>
      <c r="U184" s="170">
        <v>0</v>
      </c>
      <c r="V184" s="172">
        <f t="shared" si="119"/>
        <v>10300000</v>
      </c>
      <c r="W184" s="172">
        <f t="shared" si="115"/>
        <v>0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47.25" hidden="1" customHeight="1">
      <c r="A185" s="18"/>
      <c r="B185" s="20">
        <v>3142</v>
      </c>
      <c r="C185" s="261" t="s">
        <v>34</v>
      </c>
      <c r="D185" s="230"/>
      <c r="E185" s="194"/>
      <c r="F185" s="173">
        <f t="shared" si="116"/>
        <v>0</v>
      </c>
      <c r="G185" s="173"/>
      <c r="H185" s="193"/>
      <c r="I185" s="201"/>
      <c r="J185" s="201"/>
      <c r="K185" s="201"/>
      <c r="L185" s="172"/>
      <c r="M185" s="172"/>
      <c r="N185" s="172"/>
      <c r="O185" s="172"/>
      <c r="P185" s="172"/>
      <c r="Q185" s="172"/>
      <c r="R185" s="172"/>
      <c r="S185" s="172"/>
      <c r="T185" s="181">
        <f t="shared" si="117"/>
        <v>0</v>
      </c>
      <c r="U185" s="170">
        <v>0</v>
      </c>
      <c r="V185" s="172">
        <f t="shared" si="119"/>
        <v>0</v>
      </c>
      <c r="W185" s="172" t="e">
        <f t="shared" si="115"/>
        <v>#DIV/0!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48" hidden="1" customHeight="1">
      <c r="A186" s="18"/>
      <c r="B186" s="20">
        <v>3142</v>
      </c>
      <c r="C186" s="261" t="s">
        <v>34</v>
      </c>
      <c r="D186" s="230"/>
      <c r="E186" s="194"/>
      <c r="F186" s="173">
        <f t="shared" si="116"/>
        <v>0</v>
      </c>
      <c r="G186" s="173"/>
      <c r="H186" s="193"/>
      <c r="I186" s="201"/>
      <c r="J186" s="201"/>
      <c r="K186" s="201"/>
      <c r="L186" s="172"/>
      <c r="M186" s="172"/>
      <c r="N186" s="172"/>
      <c r="O186" s="172"/>
      <c r="P186" s="172"/>
      <c r="Q186" s="172"/>
      <c r="R186" s="172"/>
      <c r="S186" s="172"/>
      <c r="T186" s="181">
        <f t="shared" si="117"/>
        <v>0</v>
      </c>
      <c r="U186" s="170">
        <v>0</v>
      </c>
      <c r="V186" s="172">
        <f t="shared" si="119"/>
        <v>0</v>
      </c>
      <c r="W186" s="172" t="e">
        <f t="shared" si="115"/>
        <v>#DIV/0!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54" hidden="1" customHeight="1">
      <c r="A187" s="18"/>
      <c r="B187" s="20">
        <v>3142</v>
      </c>
      <c r="C187" s="261" t="s">
        <v>34</v>
      </c>
      <c r="D187" s="230"/>
      <c r="E187" s="194"/>
      <c r="F187" s="173">
        <f t="shared" si="116"/>
        <v>0</v>
      </c>
      <c r="G187" s="173"/>
      <c r="H187" s="193"/>
      <c r="I187" s="201"/>
      <c r="J187" s="201"/>
      <c r="K187" s="201"/>
      <c r="L187" s="172"/>
      <c r="M187" s="172"/>
      <c r="N187" s="172"/>
      <c r="O187" s="172"/>
      <c r="P187" s="172"/>
      <c r="Q187" s="172"/>
      <c r="R187" s="172"/>
      <c r="S187" s="172"/>
      <c r="T187" s="181">
        <f t="shared" si="117"/>
        <v>0</v>
      </c>
      <c r="U187" s="170">
        <v>0</v>
      </c>
      <c r="V187" s="172">
        <f t="shared" si="119"/>
        <v>0</v>
      </c>
      <c r="W187" s="172" t="e">
        <f t="shared" si="115"/>
        <v>#DIV/0!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66.75" hidden="1" customHeight="1">
      <c r="A188" s="18"/>
      <c r="B188" s="20">
        <v>3142</v>
      </c>
      <c r="C188" s="261" t="s">
        <v>34</v>
      </c>
      <c r="D188" s="276"/>
      <c r="E188" s="194"/>
      <c r="F188" s="173">
        <f t="shared" si="116"/>
        <v>0</v>
      </c>
      <c r="G188" s="173"/>
      <c r="H188" s="193"/>
      <c r="I188" s="201"/>
      <c r="J188" s="201"/>
      <c r="K188" s="201"/>
      <c r="L188" s="172"/>
      <c r="M188" s="172"/>
      <c r="N188" s="172"/>
      <c r="O188" s="172"/>
      <c r="P188" s="172"/>
      <c r="Q188" s="172"/>
      <c r="R188" s="172"/>
      <c r="S188" s="172"/>
      <c r="T188" s="181">
        <f t="shared" si="117"/>
        <v>0</v>
      </c>
      <c r="U188" s="170">
        <v>0</v>
      </c>
      <c r="V188" s="172">
        <f t="shared" si="119"/>
        <v>0</v>
      </c>
      <c r="W188" s="172" t="e">
        <f t="shared" si="115"/>
        <v>#DIV/0!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129" hidden="1" customHeight="1">
      <c r="A189" s="76"/>
      <c r="B189" s="94">
        <v>1217369</v>
      </c>
      <c r="C189" s="251"/>
      <c r="D189" s="252"/>
      <c r="E189" s="188">
        <f>E190</f>
        <v>0</v>
      </c>
      <c r="F189" s="188">
        <f t="shared" ref="F189:W189" si="120">F190</f>
        <v>0</v>
      </c>
      <c r="G189" s="188">
        <f t="shared" si="120"/>
        <v>0</v>
      </c>
      <c r="H189" s="188">
        <f t="shared" si="120"/>
        <v>0</v>
      </c>
      <c r="I189" s="188">
        <f t="shared" si="120"/>
        <v>0</v>
      </c>
      <c r="J189" s="188">
        <f t="shared" si="120"/>
        <v>0</v>
      </c>
      <c r="K189" s="188">
        <f t="shared" si="120"/>
        <v>0</v>
      </c>
      <c r="L189" s="188">
        <f t="shared" si="120"/>
        <v>0</v>
      </c>
      <c r="M189" s="188">
        <f t="shared" si="120"/>
        <v>0</v>
      </c>
      <c r="N189" s="188">
        <f t="shared" si="120"/>
        <v>0</v>
      </c>
      <c r="O189" s="188">
        <f t="shared" si="120"/>
        <v>0</v>
      </c>
      <c r="P189" s="188">
        <f t="shared" si="120"/>
        <v>0</v>
      </c>
      <c r="Q189" s="188">
        <f t="shared" si="120"/>
        <v>0</v>
      </c>
      <c r="R189" s="188">
        <f t="shared" si="120"/>
        <v>0</v>
      </c>
      <c r="S189" s="188">
        <f t="shared" si="120"/>
        <v>0</v>
      </c>
      <c r="T189" s="188">
        <f t="shared" si="120"/>
        <v>0</v>
      </c>
      <c r="U189" s="170">
        <v>0</v>
      </c>
      <c r="V189" s="188">
        <f t="shared" si="120"/>
        <v>0</v>
      </c>
      <c r="W189" s="195" t="e">
        <f t="shared" si="120"/>
        <v>#DIV/0!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138" hidden="1" customHeight="1">
      <c r="A190" s="18"/>
      <c r="B190" s="20">
        <v>3142</v>
      </c>
      <c r="C190" s="110"/>
      <c r="D190" s="123"/>
      <c r="E190" s="189"/>
      <c r="F190" s="173">
        <f>G190+T190</f>
        <v>0</v>
      </c>
      <c r="G190" s="173"/>
      <c r="H190" s="193"/>
      <c r="I190" s="201"/>
      <c r="J190" s="201"/>
      <c r="K190" s="201"/>
      <c r="L190" s="172"/>
      <c r="M190" s="172"/>
      <c r="N190" s="172"/>
      <c r="O190" s="172"/>
      <c r="P190" s="172"/>
      <c r="Q190" s="172"/>
      <c r="R190" s="172"/>
      <c r="S190" s="172"/>
      <c r="T190" s="181">
        <f>H190+I190+J190+K190+L190+M190+N190+O190</f>
        <v>0</v>
      </c>
      <c r="U190" s="170">
        <v>0</v>
      </c>
      <c r="V190" s="172">
        <f>E190-F190</f>
        <v>0</v>
      </c>
      <c r="W190" s="172" t="e">
        <f t="shared" ref="W190:W198" si="121">U190*100/E190</f>
        <v>#DIV/0!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88.5" customHeight="1">
      <c r="A191" s="76">
        <v>72</v>
      </c>
      <c r="B191" s="149">
        <v>1217461</v>
      </c>
      <c r="C191" s="92" t="s">
        <v>55</v>
      </c>
      <c r="D191" s="146"/>
      <c r="E191" s="188">
        <f>E192+E193+E194+E195+E196+E197+E198+E199</f>
        <v>7350000</v>
      </c>
      <c r="F191" s="188">
        <f t="shared" ref="F191:V191" si="122">F192+F193+F194+F195+F196+F197+F198+F199</f>
        <v>0</v>
      </c>
      <c r="G191" s="188">
        <f t="shared" si="122"/>
        <v>0</v>
      </c>
      <c r="H191" s="188">
        <f t="shared" si="122"/>
        <v>0</v>
      </c>
      <c r="I191" s="188">
        <f t="shared" si="122"/>
        <v>0</v>
      </c>
      <c r="J191" s="188">
        <f t="shared" si="122"/>
        <v>0</v>
      </c>
      <c r="K191" s="188">
        <f t="shared" si="122"/>
        <v>0</v>
      </c>
      <c r="L191" s="188">
        <f t="shared" si="122"/>
        <v>0</v>
      </c>
      <c r="M191" s="188">
        <f t="shared" si="122"/>
        <v>0</v>
      </c>
      <c r="N191" s="188">
        <f t="shared" si="122"/>
        <v>0</v>
      </c>
      <c r="O191" s="188">
        <f t="shared" si="122"/>
        <v>0</v>
      </c>
      <c r="P191" s="188">
        <f t="shared" si="122"/>
        <v>0</v>
      </c>
      <c r="Q191" s="188">
        <f t="shared" si="122"/>
        <v>0</v>
      </c>
      <c r="R191" s="188">
        <f t="shared" si="122"/>
        <v>0</v>
      </c>
      <c r="S191" s="188">
        <f t="shared" si="122"/>
        <v>0</v>
      </c>
      <c r="T191" s="188">
        <f t="shared" si="122"/>
        <v>0</v>
      </c>
      <c r="U191" s="188">
        <f t="shared" si="122"/>
        <v>0</v>
      </c>
      <c r="V191" s="188">
        <f t="shared" si="122"/>
        <v>7350000</v>
      </c>
      <c r="W191" s="172">
        <f t="shared" si="121"/>
        <v>0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59.25" customHeight="1">
      <c r="A192" s="18">
        <v>73</v>
      </c>
      <c r="B192" s="20">
        <v>3132</v>
      </c>
      <c r="C192" s="264" t="s">
        <v>0</v>
      </c>
      <c r="D192" s="292" t="s">
        <v>72</v>
      </c>
      <c r="E192" s="159">
        <v>2900000</v>
      </c>
      <c r="F192" s="173">
        <f>G192+T192</f>
        <v>0</v>
      </c>
      <c r="G192" s="173"/>
      <c r="H192" s="193"/>
      <c r="I192" s="201"/>
      <c r="J192" s="201"/>
      <c r="K192" s="201"/>
      <c r="L192" s="172"/>
      <c r="M192" s="172"/>
      <c r="N192" s="172"/>
      <c r="O192" s="172"/>
      <c r="P192" s="172"/>
      <c r="Q192" s="172"/>
      <c r="R192" s="172"/>
      <c r="S192" s="172"/>
      <c r="T192" s="181">
        <f>I192+J192+K192+L192+M192</f>
        <v>0</v>
      </c>
      <c r="U192" s="170">
        <v>0</v>
      </c>
      <c r="V192" s="172">
        <f t="shared" ref="V192:V199" si="123">E192-F192</f>
        <v>2900000</v>
      </c>
      <c r="W192" s="172">
        <f t="shared" si="121"/>
        <v>0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63" customHeight="1">
      <c r="A193" s="18">
        <v>74</v>
      </c>
      <c r="B193" s="20">
        <v>3132</v>
      </c>
      <c r="C193" s="264" t="s">
        <v>0</v>
      </c>
      <c r="D193" s="230" t="s">
        <v>163</v>
      </c>
      <c r="E193" s="159">
        <v>50000</v>
      </c>
      <c r="F193" s="173">
        <f t="shared" ref="F193:F199" si="124">G193+T193</f>
        <v>0</v>
      </c>
      <c r="G193" s="173"/>
      <c r="H193" s="193"/>
      <c r="I193" s="201"/>
      <c r="J193" s="201"/>
      <c r="K193" s="201"/>
      <c r="L193" s="172"/>
      <c r="M193" s="172"/>
      <c r="N193" s="172"/>
      <c r="O193" s="172"/>
      <c r="P193" s="172"/>
      <c r="Q193" s="172"/>
      <c r="R193" s="172"/>
      <c r="S193" s="172"/>
      <c r="T193" s="181">
        <f t="shared" ref="T193:T199" si="125">I193+J193+K193+L193+M193</f>
        <v>0</v>
      </c>
      <c r="U193" s="170">
        <v>0</v>
      </c>
      <c r="V193" s="172">
        <f t="shared" si="123"/>
        <v>50000</v>
      </c>
      <c r="W193" s="172">
        <f t="shared" si="121"/>
        <v>0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81" customHeight="1">
      <c r="A194" s="18">
        <v>75</v>
      </c>
      <c r="B194" s="20">
        <v>3132</v>
      </c>
      <c r="C194" s="264" t="s">
        <v>0</v>
      </c>
      <c r="D194" s="230" t="s">
        <v>103</v>
      </c>
      <c r="E194" s="159">
        <v>2800000</v>
      </c>
      <c r="F194" s="173">
        <f t="shared" si="124"/>
        <v>0</v>
      </c>
      <c r="G194" s="173"/>
      <c r="H194" s="193"/>
      <c r="I194" s="201"/>
      <c r="J194" s="201"/>
      <c r="K194" s="201"/>
      <c r="L194" s="172"/>
      <c r="M194" s="172"/>
      <c r="N194" s="172"/>
      <c r="O194" s="172"/>
      <c r="P194" s="172"/>
      <c r="Q194" s="172"/>
      <c r="R194" s="172"/>
      <c r="S194" s="172"/>
      <c r="T194" s="181">
        <f t="shared" si="125"/>
        <v>0</v>
      </c>
      <c r="U194" s="170">
        <v>0</v>
      </c>
      <c r="V194" s="172">
        <f t="shared" si="123"/>
        <v>2800000</v>
      </c>
      <c r="W194" s="172">
        <f t="shared" si="121"/>
        <v>0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118.5" customHeight="1">
      <c r="A195" s="18">
        <v>76</v>
      </c>
      <c r="B195" s="20">
        <v>3132</v>
      </c>
      <c r="C195" s="264" t="s">
        <v>0</v>
      </c>
      <c r="D195" s="292" t="s">
        <v>164</v>
      </c>
      <c r="E195" s="159">
        <v>1600000</v>
      </c>
      <c r="F195" s="173">
        <f t="shared" si="124"/>
        <v>0</v>
      </c>
      <c r="G195" s="173"/>
      <c r="H195" s="193"/>
      <c r="I195" s="201"/>
      <c r="J195" s="201"/>
      <c r="K195" s="201"/>
      <c r="L195" s="172"/>
      <c r="M195" s="172"/>
      <c r="N195" s="172"/>
      <c r="O195" s="172"/>
      <c r="P195" s="172"/>
      <c r="Q195" s="172"/>
      <c r="R195" s="172"/>
      <c r="S195" s="172"/>
      <c r="T195" s="181">
        <f t="shared" si="125"/>
        <v>0</v>
      </c>
      <c r="U195" s="170">
        <v>0</v>
      </c>
      <c r="V195" s="172">
        <f t="shared" si="123"/>
        <v>1600000</v>
      </c>
      <c r="W195" s="172">
        <f t="shared" si="121"/>
        <v>0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60.75" hidden="1" customHeight="1">
      <c r="A196" s="18"/>
      <c r="B196" s="20">
        <v>3132</v>
      </c>
      <c r="C196" s="264" t="s">
        <v>0</v>
      </c>
      <c r="D196" s="276"/>
      <c r="E196" s="159"/>
      <c r="F196" s="173">
        <f t="shared" si="124"/>
        <v>0</v>
      </c>
      <c r="G196" s="173"/>
      <c r="H196" s="193"/>
      <c r="I196" s="201"/>
      <c r="J196" s="201"/>
      <c r="K196" s="201"/>
      <c r="L196" s="172"/>
      <c r="M196" s="172"/>
      <c r="N196" s="172"/>
      <c r="O196" s="172"/>
      <c r="P196" s="172"/>
      <c r="Q196" s="172"/>
      <c r="R196" s="172"/>
      <c r="S196" s="172"/>
      <c r="T196" s="181">
        <f t="shared" si="125"/>
        <v>0</v>
      </c>
      <c r="U196" s="170"/>
      <c r="V196" s="172">
        <f t="shared" si="123"/>
        <v>0</v>
      </c>
      <c r="W196" s="172" t="e">
        <f t="shared" si="121"/>
        <v>#DIV/0!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60.75" hidden="1" customHeight="1">
      <c r="A197" s="18"/>
      <c r="B197" s="20">
        <v>3132</v>
      </c>
      <c r="C197" s="264" t="s">
        <v>0</v>
      </c>
      <c r="D197" s="230"/>
      <c r="E197" s="159"/>
      <c r="F197" s="173">
        <f t="shared" si="124"/>
        <v>0</v>
      </c>
      <c r="G197" s="173"/>
      <c r="H197" s="193"/>
      <c r="I197" s="201"/>
      <c r="J197" s="201"/>
      <c r="K197" s="201"/>
      <c r="L197" s="172"/>
      <c r="M197" s="172"/>
      <c r="N197" s="172"/>
      <c r="O197" s="172"/>
      <c r="P197" s="172"/>
      <c r="Q197" s="172"/>
      <c r="R197" s="172"/>
      <c r="S197" s="172"/>
      <c r="T197" s="181">
        <f t="shared" si="125"/>
        <v>0</v>
      </c>
      <c r="U197" s="170"/>
      <c r="V197" s="172">
        <f t="shared" si="123"/>
        <v>0</v>
      </c>
      <c r="W197" s="172" t="e">
        <f t="shared" si="121"/>
        <v>#DIV/0!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60.75" hidden="1" customHeight="1">
      <c r="A198" s="18"/>
      <c r="B198" s="20"/>
      <c r="C198" s="264"/>
      <c r="D198" s="230"/>
      <c r="E198" s="159"/>
      <c r="F198" s="173">
        <f t="shared" si="124"/>
        <v>0</v>
      </c>
      <c r="G198" s="173"/>
      <c r="H198" s="193"/>
      <c r="I198" s="201"/>
      <c r="J198" s="201"/>
      <c r="K198" s="201"/>
      <c r="L198" s="172"/>
      <c r="M198" s="172"/>
      <c r="N198" s="172"/>
      <c r="O198" s="172"/>
      <c r="P198" s="172"/>
      <c r="Q198" s="172"/>
      <c r="R198" s="172"/>
      <c r="S198" s="172"/>
      <c r="T198" s="181">
        <f t="shared" si="125"/>
        <v>0</v>
      </c>
      <c r="U198" s="170"/>
      <c r="V198" s="172">
        <f t="shared" si="123"/>
        <v>0</v>
      </c>
      <c r="W198" s="172" t="e">
        <f t="shared" si="121"/>
        <v>#DIV/0!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39.75" hidden="1" customHeight="1">
      <c r="A199" s="18"/>
      <c r="B199" s="20"/>
      <c r="C199" s="264" t="s">
        <v>0</v>
      </c>
      <c r="D199" s="271" t="s">
        <v>104</v>
      </c>
      <c r="E199" s="159"/>
      <c r="F199" s="173">
        <f t="shared" si="124"/>
        <v>0</v>
      </c>
      <c r="G199" s="173"/>
      <c r="H199" s="193"/>
      <c r="I199" s="201"/>
      <c r="J199" s="201"/>
      <c r="K199" s="201"/>
      <c r="L199" s="172"/>
      <c r="M199" s="172"/>
      <c r="N199" s="172"/>
      <c r="O199" s="172"/>
      <c r="P199" s="172"/>
      <c r="Q199" s="172"/>
      <c r="R199" s="172"/>
      <c r="S199" s="172"/>
      <c r="T199" s="181">
        <f t="shared" si="125"/>
        <v>0</v>
      </c>
      <c r="U199" s="170"/>
      <c r="V199" s="172">
        <f t="shared" si="123"/>
        <v>0</v>
      </c>
      <c r="W199" s="172"/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39.75" hidden="1" customHeight="1">
      <c r="A200" s="76"/>
      <c r="B200" s="94"/>
      <c r="C200" s="316"/>
      <c r="D200" s="234"/>
      <c r="E200" s="188">
        <f>E213</f>
        <v>0</v>
      </c>
      <c r="F200" s="188">
        <f t="shared" ref="F200:U200" si="126">F201+F202+F203+F213</f>
        <v>0</v>
      </c>
      <c r="G200" s="188">
        <f t="shared" si="126"/>
        <v>0</v>
      </c>
      <c r="H200" s="188">
        <f t="shared" si="126"/>
        <v>0</v>
      </c>
      <c r="I200" s="188">
        <f t="shared" si="126"/>
        <v>0</v>
      </c>
      <c r="J200" s="188">
        <f t="shared" si="126"/>
        <v>0</v>
      </c>
      <c r="K200" s="188">
        <f t="shared" si="126"/>
        <v>0</v>
      </c>
      <c r="L200" s="188">
        <f t="shared" si="126"/>
        <v>0</v>
      </c>
      <c r="M200" s="188">
        <f t="shared" si="126"/>
        <v>0</v>
      </c>
      <c r="N200" s="188">
        <f t="shared" si="126"/>
        <v>0</v>
      </c>
      <c r="O200" s="188">
        <f t="shared" si="126"/>
        <v>0</v>
      </c>
      <c r="P200" s="188">
        <f t="shared" si="126"/>
        <v>0</v>
      </c>
      <c r="Q200" s="188">
        <f t="shared" si="126"/>
        <v>0</v>
      </c>
      <c r="R200" s="188">
        <f t="shared" si="126"/>
        <v>0</v>
      </c>
      <c r="S200" s="188">
        <f t="shared" si="126"/>
        <v>0</v>
      </c>
      <c r="T200" s="188">
        <f t="shared" si="126"/>
        <v>0</v>
      </c>
      <c r="U200" s="188">
        <f t="shared" si="126"/>
        <v>0</v>
      </c>
      <c r="V200" s="188">
        <f>V213</f>
        <v>0</v>
      </c>
      <c r="W200" s="172" t="e">
        <f>U200*100/E200</f>
        <v>#DIV/0!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66" hidden="1" customHeight="1">
      <c r="A201" s="18"/>
      <c r="C201" s="264"/>
      <c r="D201" s="232"/>
      <c r="E201" s="328"/>
      <c r="F201" s="173">
        <f>G201+T201</f>
        <v>0</v>
      </c>
      <c r="G201" s="173">
        <v>0</v>
      </c>
      <c r="H201" s="193"/>
      <c r="I201" s="201"/>
      <c r="J201" s="201"/>
      <c r="K201" s="201"/>
      <c r="L201" s="172"/>
      <c r="M201" s="172"/>
      <c r="N201" s="172"/>
      <c r="O201" s="172"/>
      <c r="P201" s="172"/>
      <c r="Q201" s="172"/>
      <c r="R201" s="172"/>
      <c r="S201" s="172"/>
      <c r="T201" s="181">
        <f>H201+I201+J201+K201+L201+M201+N201+O201</f>
        <v>0</v>
      </c>
      <c r="U201" s="207">
        <v>0</v>
      </c>
      <c r="V201" s="172">
        <f>E35-F201</f>
        <v>0</v>
      </c>
      <c r="W201" s="172" t="e">
        <f>U201*100/E35</f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54.75" hidden="1" customHeight="1">
      <c r="A202" s="18"/>
      <c r="B202" s="20"/>
      <c r="C202" s="264"/>
      <c r="D202" s="232"/>
      <c r="E202" s="189"/>
      <c r="F202" s="173">
        <f t="shared" ref="F202:F213" si="127">G202+T202</f>
        <v>0</v>
      </c>
      <c r="G202" s="173"/>
      <c r="H202" s="193"/>
      <c r="I202" s="201"/>
      <c r="J202" s="201"/>
      <c r="K202" s="201"/>
      <c r="L202" s="172"/>
      <c r="M202" s="172"/>
      <c r="N202" s="172"/>
      <c r="O202" s="172"/>
      <c r="P202" s="172"/>
      <c r="Q202" s="172"/>
      <c r="R202" s="172"/>
      <c r="S202" s="172"/>
      <c r="T202" s="181">
        <f t="shared" ref="T202:T213" si="128">H202+I202+J202+K202+L202+M202+N202+O202</f>
        <v>0</v>
      </c>
      <c r="U202" s="207"/>
      <c r="V202" s="172">
        <f t="shared" ref="V202:V213" si="129">E202-F202</f>
        <v>0</v>
      </c>
      <c r="W202" s="172" t="e">
        <f t="shared" ref="W202:W219" si="130">U202*100/E202</f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96" hidden="1" customHeight="1">
      <c r="A203" s="18"/>
      <c r="B203" s="20"/>
      <c r="C203" s="264"/>
      <c r="D203" s="232"/>
      <c r="E203" s="189"/>
      <c r="F203" s="173">
        <f t="shared" si="127"/>
        <v>0</v>
      </c>
      <c r="G203" s="173"/>
      <c r="H203" s="193"/>
      <c r="I203" s="201"/>
      <c r="J203" s="201"/>
      <c r="K203" s="201"/>
      <c r="L203" s="172"/>
      <c r="M203" s="172"/>
      <c r="N203" s="172"/>
      <c r="O203" s="172"/>
      <c r="P203" s="172"/>
      <c r="Q203" s="172"/>
      <c r="R203" s="172"/>
      <c r="S203" s="172"/>
      <c r="T203" s="181">
        <f t="shared" si="128"/>
        <v>0</v>
      </c>
      <c r="U203" s="207"/>
      <c r="V203" s="172">
        <f t="shared" si="129"/>
        <v>0</v>
      </c>
      <c r="W203" s="172" t="e">
        <f t="shared" si="130"/>
        <v>#DIV/0!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2.25" hidden="1" customHeight="1">
      <c r="A204" s="107"/>
      <c r="B204" s="94" t="s">
        <v>26</v>
      </c>
      <c r="C204" s="264"/>
      <c r="D204" s="232"/>
      <c r="E204" s="108"/>
      <c r="F204" s="173">
        <f t="shared" si="127"/>
        <v>0</v>
      </c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81">
        <f t="shared" si="128"/>
        <v>0</v>
      </c>
      <c r="U204" s="108"/>
      <c r="V204" s="172">
        <f t="shared" si="129"/>
        <v>0</v>
      </c>
      <c r="W204" s="172" t="e">
        <f t="shared" si="130"/>
        <v>#DIV/0!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56.25" hidden="1" customHeight="1">
      <c r="A205" s="18"/>
      <c r="B205" s="20"/>
      <c r="C205" s="264"/>
      <c r="D205" s="232"/>
      <c r="E205" s="189"/>
      <c r="F205" s="173">
        <f t="shared" si="127"/>
        <v>0</v>
      </c>
      <c r="G205" s="173"/>
      <c r="H205" s="193"/>
      <c r="I205" s="201"/>
      <c r="J205" s="201"/>
      <c r="K205" s="201"/>
      <c r="L205" s="172"/>
      <c r="M205" s="172"/>
      <c r="N205" s="172"/>
      <c r="O205" s="172"/>
      <c r="P205" s="172"/>
      <c r="Q205" s="172"/>
      <c r="R205" s="172"/>
      <c r="S205" s="172"/>
      <c r="T205" s="181">
        <f t="shared" si="128"/>
        <v>0</v>
      </c>
      <c r="U205" s="207"/>
      <c r="V205" s="172">
        <f t="shared" si="129"/>
        <v>0</v>
      </c>
      <c r="W205" s="172" t="e">
        <f t="shared" si="130"/>
        <v>#DIV/0!</v>
      </c>
      <c r="X205" s="40"/>
      <c r="Y205" s="40"/>
      <c r="Z205" s="40"/>
      <c r="AA205" s="40"/>
      <c r="AB205" s="40"/>
      <c r="AC205" s="40"/>
      <c r="AD205" s="40"/>
      <c r="AE205" s="16"/>
      <c r="AF205" s="16"/>
      <c r="AG205" s="16"/>
      <c r="AH205" s="16"/>
      <c r="AI205" s="16"/>
      <c r="AJ205" s="16"/>
    </row>
    <row r="206" spans="1:36" ht="38.25" hidden="1" customHeight="1">
      <c r="A206" s="18"/>
      <c r="B206" s="20"/>
      <c r="C206" s="264"/>
      <c r="D206" s="232"/>
      <c r="E206" s="189"/>
      <c r="F206" s="173">
        <f t="shared" si="127"/>
        <v>0</v>
      </c>
      <c r="G206" s="173"/>
      <c r="H206" s="193"/>
      <c r="I206" s="201"/>
      <c r="J206" s="201"/>
      <c r="K206" s="201"/>
      <c r="L206" s="172"/>
      <c r="M206" s="172"/>
      <c r="N206" s="172"/>
      <c r="O206" s="172"/>
      <c r="P206" s="172"/>
      <c r="Q206" s="172"/>
      <c r="R206" s="172"/>
      <c r="S206" s="172"/>
      <c r="T206" s="181">
        <f t="shared" si="128"/>
        <v>0</v>
      </c>
      <c r="U206" s="207"/>
      <c r="V206" s="172">
        <f t="shared" si="129"/>
        <v>0</v>
      </c>
      <c r="W206" s="172" t="e">
        <f t="shared" si="130"/>
        <v>#DIV/0!</v>
      </c>
      <c r="X206" s="40"/>
      <c r="Y206" s="40"/>
      <c r="Z206" s="40"/>
      <c r="AA206" s="40"/>
      <c r="AB206" s="40"/>
      <c r="AC206" s="40"/>
      <c r="AD206" s="40"/>
      <c r="AE206" s="16"/>
      <c r="AF206" s="16"/>
      <c r="AG206" s="16"/>
      <c r="AH206" s="16"/>
      <c r="AI206" s="16"/>
      <c r="AJ206" s="16"/>
    </row>
    <row r="207" spans="1:36" ht="30" hidden="1" customHeight="1">
      <c r="A207" s="18"/>
      <c r="B207" s="20"/>
      <c r="C207" s="264"/>
      <c r="D207" s="232"/>
      <c r="E207" s="189"/>
      <c r="F207" s="173">
        <f t="shared" si="127"/>
        <v>0</v>
      </c>
      <c r="G207" s="173"/>
      <c r="H207" s="193"/>
      <c r="I207" s="201"/>
      <c r="J207" s="201"/>
      <c r="K207" s="201"/>
      <c r="L207" s="172"/>
      <c r="M207" s="172"/>
      <c r="N207" s="172"/>
      <c r="O207" s="172"/>
      <c r="P207" s="172"/>
      <c r="Q207" s="172"/>
      <c r="R207" s="172"/>
      <c r="S207" s="172"/>
      <c r="T207" s="181">
        <f t="shared" si="128"/>
        <v>0</v>
      </c>
      <c r="U207" s="207"/>
      <c r="V207" s="172">
        <f t="shared" si="129"/>
        <v>0</v>
      </c>
      <c r="W207" s="172" t="e">
        <f t="shared" si="130"/>
        <v>#DIV/0!</v>
      </c>
      <c r="X207" s="40"/>
      <c r="Y207" s="40"/>
      <c r="Z207" s="40"/>
      <c r="AA207" s="40"/>
      <c r="AB207" s="40"/>
      <c r="AC207" s="40"/>
      <c r="AD207" s="40"/>
      <c r="AE207" s="16"/>
      <c r="AF207" s="16"/>
      <c r="AG207" s="16"/>
      <c r="AH207" s="16"/>
      <c r="AI207" s="16"/>
      <c r="AJ207" s="16"/>
    </row>
    <row r="208" spans="1:36" ht="28.5" hidden="1" customHeight="1">
      <c r="A208" s="18"/>
      <c r="B208" s="20"/>
      <c r="C208" s="264"/>
      <c r="D208" s="232"/>
      <c r="E208" s="189"/>
      <c r="F208" s="173">
        <f t="shared" si="127"/>
        <v>0</v>
      </c>
      <c r="G208" s="173"/>
      <c r="H208" s="193"/>
      <c r="I208" s="201"/>
      <c r="J208" s="201"/>
      <c r="K208" s="201"/>
      <c r="L208" s="172"/>
      <c r="M208" s="172"/>
      <c r="N208" s="172"/>
      <c r="O208" s="172"/>
      <c r="P208" s="172"/>
      <c r="Q208" s="172"/>
      <c r="R208" s="172"/>
      <c r="S208" s="172"/>
      <c r="T208" s="181">
        <f t="shared" si="128"/>
        <v>0</v>
      </c>
      <c r="U208" s="207"/>
      <c r="V208" s="172">
        <f t="shared" si="129"/>
        <v>0</v>
      </c>
      <c r="W208" s="172" t="e">
        <f t="shared" si="130"/>
        <v>#DIV/0!</v>
      </c>
      <c r="X208" s="40"/>
      <c r="Y208" s="40"/>
      <c r="Z208" s="40"/>
      <c r="AA208" s="40"/>
      <c r="AB208" s="40"/>
      <c r="AC208" s="40"/>
      <c r="AD208" s="40"/>
      <c r="AE208" s="16"/>
      <c r="AF208" s="16"/>
      <c r="AG208" s="16"/>
      <c r="AH208" s="16"/>
      <c r="AI208" s="16"/>
      <c r="AJ208" s="16"/>
    </row>
    <row r="209" spans="1:36" ht="28.5" hidden="1" customHeight="1">
      <c r="A209" s="18"/>
      <c r="B209" s="20"/>
      <c r="C209" s="264"/>
      <c r="D209" s="232"/>
      <c r="E209" s="189"/>
      <c r="F209" s="173">
        <f t="shared" si="127"/>
        <v>0</v>
      </c>
      <c r="G209" s="173"/>
      <c r="H209" s="193"/>
      <c r="I209" s="201"/>
      <c r="J209" s="201"/>
      <c r="K209" s="201"/>
      <c r="L209" s="172"/>
      <c r="M209" s="172"/>
      <c r="N209" s="172"/>
      <c r="O209" s="172"/>
      <c r="P209" s="172"/>
      <c r="Q209" s="172"/>
      <c r="R209" s="172"/>
      <c r="S209" s="172"/>
      <c r="T209" s="181">
        <f t="shared" si="128"/>
        <v>0</v>
      </c>
      <c r="U209" s="207"/>
      <c r="V209" s="172">
        <f t="shared" si="129"/>
        <v>0</v>
      </c>
      <c r="W209" s="172" t="e">
        <f t="shared" si="130"/>
        <v>#DIV/0!</v>
      </c>
      <c r="X209" s="40"/>
      <c r="Y209" s="40"/>
      <c r="Z209" s="40"/>
      <c r="AA209" s="40"/>
      <c r="AB209" s="40"/>
      <c r="AC209" s="40"/>
      <c r="AD209" s="40"/>
      <c r="AE209" s="16"/>
      <c r="AF209" s="16"/>
      <c r="AG209" s="16"/>
      <c r="AH209" s="16"/>
      <c r="AI209" s="16"/>
      <c r="AJ209" s="16"/>
    </row>
    <row r="210" spans="1:36" ht="28.5" hidden="1" customHeight="1">
      <c r="A210" s="18"/>
      <c r="B210" s="20"/>
      <c r="C210" s="264"/>
      <c r="D210" s="232"/>
      <c r="E210" s="189"/>
      <c r="F210" s="173">
        <f t="shared" si="127"/>
        <v>0</v>
      </c>
      <c r="G210" s="173"/>
      <c r="H210" s="193"/>
      <c r="I210" s="201"/>
      <c r="J210" s="201"/>
      <c r="K210" s="201"/>
      <c r="L210" s="172"/>
      <c r="M210" s="172"/>
      <c r="N210" s="172"/>
      <c r="O210" s="172"/>
      <c r="P210" s="172"/>
      <c r="Q210" s="172"/>
      <c r="R210" s="172"/>
      <c r="S210" s="172"/>
      <c r="T210" s="181">
        <f t="shared" si="128"/>
        <v>0</v>
      </c>
      <c r="U210" s="207"/>
      <c r="V210" s="172">
        <f t="shared" si="129"/>
        <v>0</v>
      </c>
      <c r="W210" s="172" t="e">
        <f t="shared" si="130"/>
        <v>#DIV/0!</v>
      </c>
      <c r="X210" s="40"/>
      <c r="Y210" s="40"/>
      <c r="Z210" s="40"/>
      <c r="AA210" s="40"/>
      <c r="AB210" s="40"/>
      <c r="AC210" s="40"/>
      <c r="AD210" s="40"/>
      <c r="AE210" s="16"/>
      <c r="AF210" s="16"/>
      <c r="AG210" s="16"/>
      <c r="AH210" s="16"/>
      <c r="AI210" s="16"/>
      <c r="AJ210" s="16"/>
    </row>
    <row r="211" spans="1:36" ht="45.75" hidden="1" customHeight="1">
      <c r="A211" s="18"/>
      <c r="B211" s="20"/>
      <c r="C211" s="264"/>
      <c r="D211" s="232"/>
      <c r="E211" s="189"/>
      <c r="F211" s="173">
        <f t="shared" si="127"/>
        <v>0</v>
      </c>
      <c r="G211" s="173"/>
      <c r="H211" s="193"/>
      <c r="I211" s="201"/>
      <c r="J211" s="201"/>
      <c r="K211" s="201"/>
      <c r="L211" s="172"/>
      <c r="M211" s="172"/>
      <c r="N211" s="172"/>
      <c r="O211" s="172"/>
      <c r="P211" s="172"/>
      <c r="Q211" s="172"/>
      <c r="R211" s="172"/>
      <c r="S211" s="172"/>
      <c r="T211" s="181">
        <f t="shared" si="128"/>
        <v>0</v>
      </c>
      <c r="U211" s="207"/>
      <c r="V211" s="172">
        <f t="shared" si="129"/>
        <v>0</v>
      </c>
      <c r="W211" s="172" t="e">
        <f t="shared" si="130"/>
        <v>#DIV/0!</v>
      </c>
      <c r="X211" s="40"/>
      <c r="Y211" s="40"/>
      <c r="Z211" s="40"/>
      <c r="AA211" s="40"/>
      <c r="AB211" s="40"/>
      <c r="AC211" s="40"/>
      <c r="AD211" s="40"/>
      <c r="AE211" s="16"/>
      <c r="AF211" s="16"/>
      <c r="AG211" s="16"/>
      <c r="AH211" s="16"/>
      <c r="AI211" s="16"/>
      <c r="AJ211" s="16"/>
    </row>
    <row r="212" spans="1:36" ht="56.25" hidden="1" customHeight="1">
      <c r="A212" s="18"/>
      <c r="B212" s="20"/>
      <c r="C212" s="264"/>
      <c r="D212" s="232"/>
      <c r="E212" s="189"/>
      <c r="F212" s="173">
        <f t="shared" si="127"/>
        <v>0</v>
      </c>
      <c r="G212" s="173"/>
      <c r="H212" s="193"/>
      <c r="I212" s="201"/>
      <c r="J212" s="201"/>
      <c r="K212" s="201"/>
      <c r="L212" s="172"/>
      <c r="M212" s="172"/>
      <c r="N212" s="172"/>
      <c r="O212" s="172"/>
      <c r="P212" s="172"/>
      <c r="Q212" s="172"/>
      <c r="R212" s="172"/>
      <c r="S212" s="172"/>
      <c r="T212" s="181">
        <f t="shared" si="128"/>
        <v>0</v>
      </c>
      <c r="U212" s="207"/>
      <c r="V212" s="172">
        <f t="shared" si="129"/>
        <v>0</v>
      </c>
      <c r="W212" s="172" t="e">
        <f t="shared" si="130"/>
        <v>#DIV/0!</v>
      </c>
      <c r="X212" s="40"/>
      <c r="Y212" s="40"/>
      <c r="Z212" s="40"/>
      <c r="AA212" s="40"/>
      <c r="AB212" s="40"/>
      <c r="AC212" s="40"/>
      <c r="AD212" s="40"/>
      <c r="AE212" s="16"/>
      <c r="AF212" s="16"/>
      <c r="AG212" s="16"/>
      <c r="AH212" s="16"/>
      <c r="AI212" s="16"/>
      <c r="AJ212" s="16"/>
    </row>
    <row r="213" spans="1:36" ht="78.75" hidden="1" customHeight="1">
      <c r="A213" s="18"/>
      <c r="B213" s="20">
        <v>3210</v>
      </c>
      <c r="C213" s="264"/>
      <c r="D213" s="233"/>
      <c r="E213" s="194"/>
      <c r="F213" s="173">
        <f t="shared" si="127"/>
        <v>0</v>
      </c>
      <c r="G213" s="173"/>
      <c r="H213" s="193"/>
      <c r="I213" s="201"/>
      <c r="J213" s="201"/>
      <c r="K213" s="201"/>
      <c r="L213" s="172"/>
      <c r="M213" s="172"/>
      <c r="N213" s="172"/>
      <c r="O213" s="172"/>
      <c r="P213" s="172"/>
      <c r="Q213" s="172"/>
      <c r="R213" s="172"/>
      <c r="S213" s="172"/>
      <c r="T213" s="181">
        <f t="shared" si="128"/>
        <v>0</v>
      </c>
      <c r="U213" s="170"/>
      <c r="V213" s="172">
        <f t="shared" si="129"/>
        <v>0</v>
      </c>
      <c r="W213" s="172" t="e">
        <f t="shared" si="130"/>
        <v>#DIV/0!</v>
      </c>
      <c r="X213" s="40"/>
      <c r="Y213" s="40"/>
      <c r="Z213" s="40"/>
      <c r="AA213" s="40"/>
      <c r="AB213" s="40"/>
      <c r="AC213" s="40"/>
      <c r="AD213" s="40"/>
      <c r="AE213" s="16"/>
      <c r="AF213" s="16"/>
      <c r="AG213" s="16"/>
      <c r="AH213" s="16"/>
      <c r="AI213" s="16"/>
      <c r="AJ213" s="16"/>
    </row>
    <row r="214" spans="1:36" ht="43.5" hidden="1" customHeight="1">
      <c r="A214" s="77"/>
      <c r="B214" s="94">
        <v>1217520</v>
      </c>
      <c r="C214" s="277" t="s">
        <v>60</v>
      </c>
      <c r="D214" s="241"/>
      <c r="E214" s="188">
        <f>E215</f>
        <v>0</v>
      </c>
      <c r="F214" s="188">
        <f t="shared" ref="F214:V214" si="131">F215</f>
        <v>0</v>
      </c>
      <c r="G214" s="188">
        <f t="shared" si="131"/>
        <v>0</v>
      </c>
      <c r="H214" s="197">
        <f t="shared" si="131"/>
        <v>0</v>
      </c>
      <c r="I214" s="197">
        <f t="shared" si="131"/>
        <v>0</v>
      </c>
      <c r="J214" s="197">
        <f t="shared" si="131"/>
        <v>0</v>
      </c>
      <c r="K214" s="197">
        <f t="shared" si="131"/>
        <v>0</v>
      </c>
      <c r="L214" s="197">
        <f t="shared" si="131"/>
        <v>0</v>
      </c>
      <c r="M214" s="197">
        <f t="shared" si="131"/>
        <v>0</v>
      </c>
      <c r="N214" s="197">
        <f t="shared" si="131"/>
        <v>0</v>
      </c>
      <c r="O214" s="197">
        <f t="shared" si="131"/>
        <v>0</v>
      </c>
      <c r="P214" s="197">
        <f t="shared" si="131"/>
        <v>0</v>
      </c>
      <c r="Q214" s="197">
        <f t="shared" si="131"/>
        <v>0</v>
      </c>
      <c r="R214" s="197">
        <f t="shared" si="131"/>
        <v>0</v>
      </c>
      <c r="S214" s="197">
        <f t="shared" si="131"/>
        <v>0</v>
      </c>
      <c r="T214" s="188">
        <f t="shared" si="131"/>
        <v>0</v>
      </c>
      <c r="U214" s="188">
        <f t="shared" si="131"/>
        <v>0</v>
      </c>
      <c r="V214" s="188">
        <f t="shared" si="131"/>
        <v>0</v>
      </c>
      <c r="W214" s="172" t="e">
        <f t="shared" si="130"/>
        <v>#DIV/0!</v>
      </c>
      <c r="X214" s="40"/>
      <c r="Y214" s="40"/>
      <c r="Z214" s="40"/>
      <c r="AA214" s="40"/>
      <c r="AB214" s="40"/>
      <c r="AC214" s="40"/>
      <c r="AD214" s="40"/>
      <c r="AE214" s="16"/>
      <c r="AF214" s="16"/>
      <c r="AG214" s="16"/>
      <c r="AH214" s="16"/>
      <c r="AI214" s="16"/>
      <c r="AJ214" s="16"/>
    </row>
    <row r="215" spans="1:36" ht="81.75" hidden="1" customHeight="1">
      <c r="A215" s="18"/>
      <c r="B215" s="20">
        <v>3110</v>
      </c>
      <c r="C215" s="116" t="s">
        <v>39</v>
      </c>
      <c r="D215" s="230" t="s">
        <v>105</v>
      </c>
      <c r="E215" s="189"/>
      <c r="F215" s="173">
        <f>G215+T215</f>
        <v>0</v>
      </c>
      <c r="G215" s="173"/>
      <c r="H215" s="193"/>
      <c r="I215" s="201"/>
      <c r="J215" s="201"/>
      <c r="K215" s="201"/>
      <c r="L215" s="172"/>
      <c r="M215" s="172"/>
      <c r="N215" s="172"/>
      <c r="O215" s="172"/>
      <c r="P215" s="172"/>
      <c r="Q215" s="172"/>
      <c r="R215" s="172"/>
      <c r="S215" s="172"/>
      <c r="T215" s="181">
        <f>H215+I215+J215+K215+L215+M215+N215+O215+P215+Q215</f>
        <v>0</v>
      </c>
      <c r="U215" s="170"/>
      <c r="V215" s="172">
        <f>E215-F215</f>
        <v>0</v>
      </c>
      <c r="W215" s="172" t="e">
        <f t="shared" si="130"/>
        <v>#DIV/0!</v>
      </c>
      <c r="X215" s="40"/>
      <c r="Y215" s="40"/>
      <c r="Z215" s="40"/>
      <c r="AA215" s="40"/>
      <c r="AB215" s="40"/>
      <c r="AC215" s="40"/>
      <c r="AD215" s="40"/>
      <c r="AE215" s="16"/>
      <c r="AF215" s="16"/>
      <c r="AG215" s="16"/>
      <c r="AH215" s="16"/>
      <c r="AI215" s="16"/>
      <c r="AJ215" s="16"/>
    </row>
    <row r="216" spans="1:36" ht="54.75" customHeight="1">
      <c r="A216" s="76">
        <v>77</v>
      </c>
      <c r="B216" s="350">
        <v>1217670</v>
      </c>
      <c r="C216" s="121" t="s">
        <v>52</v>
      </c>
      <c r="D216" s="234"/>
      <c r="E216" s="188">
        <f>E217</f>
        <v>11000000</v>
      </c>
      <c r="F216" s="188">
        <f t="shared" ref="F216:V216" si="132">F217</f>
        <v>0</v>
      </c>
      <c r="G216" s="188">
        <f t="shared" si="132"/>
        <v>0</v>
      </c>
      <c r="H216" s="188">
        <f t="shared" si="132"/>
        <v>0</v>
      </c>
      <c r="I216" s="188">
        <f t="shared" si="132"/>
        <v>0</v>
      </c>
      <c r="J216" s="188">
        <f t="shared" si="132"/>
        <v>0</v>
      </c>
      <c r="K216" s="188">
        <f t="shared" si="132"/>
        <v>0</v>
      </c>
      <c r="L216" s="188">
        <f t="shared" si="132"/>
        <v>0</v>
      </c>
      <c r="M216" s="188">
        <f t="shared" si="132"/>
        <v>0</v>
      </c>
      <c r="N216" s="188">
        <f t="shared" si="132"/>
        <v>0</v>
      </c>
      <c r="O216" s="188">
        <f t="shared" si="132"/>
        <v>0</v>
      </c>
      <c r="P216" s="188">
        <f t="shared" si="132"/>
        <v>0</v>
      </c>
      <c r="Q216" s="188">
        <f t="shared" si="132"/>
        <v>0</v>
      </c>
      <c r="R216" s="188">
        <f t="shared" si="132"/>
        <v>0</v>
      </c>
      <c r="S216" s="188">
        <f t="shared" si="132"/>
        <v>0</v>
      </c>
      <c r="T216" s="188">
        <f t="shared" si="132"/>
        <v>0</v>
      </c>
      <c r="U216" s="188">
        <f t="shared" si="132"/>
        <v>0</v>
      </c>
      <c r="V216" s="188">
        <f t="shared" si="132"/>
        <v>11000000</v>
      </c>
      <c r="W216" s="172">
        <f t="shared" si="130"/>
        <v>0</v>
      </c>
      <c r="X216" s="40"/>
      <c r="Y216" s="40"/>
      <c r="Z216" s="40"/>
      <c r="AA216" s="40"/>
      <c r="AB216" s="40"/>
      <c r="AC216" s="40"/>
      <c r="AD216" s="40"/>
      <c r="AE216" s="16"/>
      <c r="AF216" s="16"/>
      <c r="AG216" s="16"/>
      <c r="AH216" s="16"/>
      <c r="AI216" s="16"/>
      <c r="AJ216" s="16"/>
    </row>
    <row r="217" spans="1:36" ht="99.75" customHeight="1">
      <c r="A217" s="18">
        <v>78</v>
      </c>
      <c r="B217" s="20">
        <v>3210</v>
      </c>
      <c r="C217" s="317" t="s">
        <v>37</v>
      </c>
      <c r="D217" s="318" t="s">
        <v>165</v>
      </c>
      <c r="E217" s="189">
        <v>11000000</v>
      </c>
      <c r="F217" s="173">
        <f>G217+T217</f>
        <v>0</v>
      </c>
      <c r="G217" s="190"/>
      <c r="H217" s="346"/>
      <c r="I217" s="347"/>
      <c r="J217" s="347"/>
      <c r="K217" s="347"/>
      <c r="L217" s="191"/>
      <c r="M217" s="191"/>
      <c r="N217" s="191"/>
      <c r="O217" s="191"/>
      <c r="P217" s="191"/>
      <c r="Q217" s="191"/>
      <c r="R217" s="191"/>
      <c r="S217" s="191"/>
      <c r="T217" s="181">
        <f>H217+I217+J217+K217+L217+M217+N217+O217+P217+Q217</f>
        <v>0</v>
      </c>
      <c r="U217" s="181">
        <v>0</v>
      </c>
      <c r="V217" s="172">
        <f>E217-F217</f>
        <v>11000000</v>
      </c>
      <c r="W217" s="172">
        <f t="shared" si="130"/>
        <v>0</v>
      </c>
      <c r="X217" s="40"/>
      <c r="Y217" s="40"/>
      <c r="Z217" s="40"/>
      <c r="AA217" s="40"/>
      <c r="AB217" s="40"/>
      <c r="AC217" s="40"/>
      <c r="AD217" s="40"/>
      <c r="AE217" s="16"/>
      <c r="AF217" s="16"/>
      <c r="AG217" s="16"/>
      <c r="AH217" s="16"/>
      <c r="AI217" s="16"/>
      <c r="AJ217" s="16"/>
    </row>
    <row r="218" spans="1:36" ht="144" customHeight="1">
      <c r="A218" s="18">
        <v>79</v>
      </c>
      <c r="B218" s="236" t="s">
        <v>53</v>
      </c>
      <c r="C218" s="279" t="s">
        <v>108</v>
      </c>
      <c r="D218" s="237"/>
      <c r="E218" s="238">
        <f>E219+E222+E224+E226</f>
        <v>77450</v>
      </c>
      <c r="F218" s="238">
        <f t="shared" ref="F218:V218" si="133">F219+F222+F224+F226</f>
        <v>3575</v>
      </c>
      <c r="G218" s="238">
        <f t="shared" si="133"/>
        <v>3575</v>
      </c>
      <c r="H218" s="238">
        <f t="shared" si="133"/>
        <v>0</v>
      </c>
      <c r="I218" s="238">
        <f t="shared" si="133"/>
        <v>0</v>
      </c>
      <c r="J218" s="238">
        <f t="shared" si="133"/>
        <v>0</v>
      </c>
      <c r="K218" s="238">
        <f t="shared" si="133"/>
        <v>0</v>
      </c>
      <c r="L218" s="238">
        <f t="shared" si="133"/>
        <v>0</v>
      </c>
      <c r="M218" s="238">
        <f t="shared" si="133"/>
        <v>0</v>
      </c>
      <c r="N218" s="238">
        <f t="shared" si="133"/>
        <v>0</v>
      </c>
      <c r="O218" s="238">
        <f t="shared" si="133"/>
        <v>0</v>
      </c>
      <c r="P218" s="238">
        <f t="shared" si="133"/>
        <v>0</v>
      </c>
      <c r="Q218" s="238">
        <f t="shared" si="133"/>
        <v>0</v>
      </c>
      <c r="R218" s="238">
        <f t="shared" si="133"/>
        <v>0</v>
      </c>
      <c r="S218" s="238">
        <f t="shared" si="133"/>
        <v>0</v>
      </c>
      <c r="T218" s="238">
        <f t="shared" si="133"/>
        <v>0</v>
      </c>
      <c r="U218" s="238">
        <f t="shared" si="133"/>
        <v>3575</v>
      </c>
      <c r="V218" s="238">
        <f t="shared" si="133"/>
        <v>73875</v>
      </c>
      <c r="W218" s="172">
        <f t="shared" si="130"/>
        <v>4.615881213686249</v>
      </c>
      <c r="X218" s="40"/>
      <c r="Y218" s="40"/>
      <c r="Z218" s="40"/>
      <c r="AA218" s="40"/>
      <c r="AB218" s="40"/>
      <c r="AC218" s="40"/>
      <c r="AD218" s="40"/>
      <c r="AE218" s="16"/>
      <c r="AF218" s="16"/>
      <c r="AG218" s="16"/>
      <c r="AH218" s="16"/>
      <c r="AI218" s="16"/>
      <c r="AJ218" s="16"/>
    </row>
    <row r="219" spans="1:36" ht="104.25" customHeight="1">
      <c r="A219" s="76">
        <v>80</v>
      </c>
      <c r="B219" s="253" t="s">
        <v>73</v>
      </c>
      <c r="C219" s="112" t="s">
        <v>70</v>
      </c>
      <c r="D219" s="235"/>
      <c r="E219" s="188">
        <f>E220+E221</f>
        <v>30000</v>
      </c>
      <c r="F219" s="188">
        <f t="shared" ref="F219:V219" si="134">F220+F221</f>
        <v>0</v>
      </c>
      <c r="G219" s="188">
        <f t="shared" si="134"/>
        <v>0</v>
      </c>
      <c r="H219" s="188">
        <f t="shared" si="134"/>
        <v>0</v>
      </c>
      <c r="I219" s="188">
        <f t="shared" si="134"/>
        <v>0</v>
      </c>
      <c r="J219" s="188">
        <f t="shared" si="134"/>
        <v>0</v>
      </c>
      <c r="K219" s="188">
        <f t="shared" si="134"/>
        <v>0</v>
      </c>
      <c r="L219" s="188">
        <f t="shared" si="134"/>
        <v>0</v>
      </c>
      <c r="M219" s="188">
        <f t="shared" si="134"/>
        <v>0</v>
      </c>
      <c r="N219" s="188">
        <f t="shared" si="134"/>
        <v>0</v>
      </c>
      <c r="O219" s="188">
        <f t="shared" si="134"/>
        <v>0</v>
      </c>
      <c r="P219" s="188">
        <f t="shared" si="134"/>
        <v>0</v>
      </c>
      <c r="Q219" s="188">
        <f t="shared" si="134"/>
        <v>0</v>
      </c>
      <c r="R219" s="188">
        <f t="shared" si="134"/>
        <v>0</v>
      </c>
      <c r="S219" s="188">
        <f t="shared" si="134"/>
        <v>0</v>
      </c>
      <c r="T219" s="188">
        <f t="shared" si="134"/>
        <v>0</v>
      </c>
      <c r="U219" s="188">
        <f t="shared" si="134"/>
        <v>0</v>
      </c>
      <c r="V219" s="188">
        <f t="shared" si="134"/>
        <v>30000</v>
      </c>
      <c r="W219" s="172">
        <f t="shared" si="130"/>
        <v>0</v>
      </c>
      <c r="X219" s="40"/>
      <c r="Y219" s="40"/>
      <c r="Z219" s="40"/>
      <c r="AA219" s="40"/>
      <c r="AB219" s="40"/>
      <c r="AC219" s="40"/>
      <c r="AD219" s="40"/>
      <c r="AE219" s="16"/>
      <c r="AF219" s="16"/>
      <c r="AG219" s="16"/>
      <c r="AH219" s="16"/>
      <c r="AI219" s="16"/>
      <c r="AJ219" s="16"/>
    </row>
    <row r="220" spans="1:36" ht="50.25" customHeight="1">
      <c r="A220" s="18">
        <v>81</v>
      </c>
      <c r="B220" s="254" t="s">
        <v>7</v>
      </c>
      <c r="C220" s="116" t="s">
        <v>39</v>
      </c>
      <c r="D220" s="244" t="s">
        <v>166</v>
      </c>
      <c r="E220" s="194">
        <v>30000</v>
      </c>
      <c r="F220" s="194">
        <f>T220</f>
        <v>0</v>
      </c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  <c r="T220" s="194">
        <f>H220+I220+J220</f>
        <v>0</v>
      </c>
      <c r="U220" s="195">
        <v>0</v>
      </c>
      <c r="V220" s="194">
        <f>E220-F220</f>
        <v>30000</v>
      </c>
      <c r="W220" s="194">
        <f>W224+W226</f>
        <v>9.1666666666666661</v>
      </c>
      <c r="X220" s="40"/>
      <c r="Y220" s="40"/>
      <c r="Z220" s="40"/>
      <c r="AA220" s="40"/>
      <c r="AB220" s="40"/>
      <c r="AC220" s="40"/>
      <c r="AD220" s="40"/>
      <c r="AE220" s="16"/>
      <c r="AF220" s="16"/>
      <c r="AG220" s="16"/>
      <c r="AH220" s="16"/>
      <c r="AI220" s="16"/>
      <c r="AJ220" s="16"/>
    </row>
    <row r="221" spans="1:36" ht="50.25" hidden="1" customHeight="1">
      <c r="A221" s="18"/>
      <c r="B221" s="254"/>
      <c r="C221" s="264"/>
      <c r="D221" s="278"/>
      <c r="E221" s="194"/>
      <c r="F221" s="194">
        <f>T221</f>
        <v>0</v>
      </c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  <c r="T221" s="194">
        <f>H221+I221+J221</f>
        <v>0</v>
      </c>
      <c r="U221" s="195"/>
      <c r="V221" s="194">
        <f>E221-F221</f>
        <v>0</v>
      </c>
      <c r="W221" s="194">
        <f>W225+W227</f>
        <v>9.1666666666666661</v>
      </c>
      <c r="X221" s="40"/>
      <c r="Y221" s="40"/>
      <c r="Z221" s="40"/>
      <c r="AA221" s="40"/>
      <c r="AB221" s="40"/>
      <c r="AC221" s="40"/>
      <c r="AD221" s="40"/>
      <c r="AE221" s="16"/>
      <c r="AF221" s="16"/>
      <c r="AG221" s="16"/>
      <c r="AH221" s="16"/>
      <c r="AI221" s="16"/>
      <c r="AJ221" s="16"/>
    </row>
    <row r="222" spans="1:36" ht="49.5" hidden="1" customHeight="1">
      <c r="A222" s="76"/>
      <c r="B222" s="213" t="s">
        <v>63</v>
      </c>
      <c r="C222" s="224" t="s">
        <v>60</v>
      </c>
      <c r="D222" s="235"/>
      <c r="E222" s="188">
        <f>E223</f>
        <v>0</v>
      </c>
      <c r="F222" s="192">
        <f t="shared" ref="F222:V222" si="135">F223</f>
        <v>0</v>
      </c>
      <c r="G222" s="192">
        <f t="shared" si="135"/>
        <v>0</v>
      </c>
      <c r="H222" s="192">
        <f t="shared" si="135"/>
        <v>0</v>
      </c>
      <c r="I222" s="192">
        <f t="shared" si="135"/>
        <v>0</v>
      </c>
      <c r="J222" s="192">
        <f t="shared" si="135"/>
        <v>0</v>
      </c>
      <c r="K222" s="192">
        <f t="shared" si="135"/>
        <v>0</v>
      </c>
      <c r="L222" s="192">
        <f t="shared" si="135"/>
        <v>0</v>
      </c>
      <c r="M222" s="192">
        <f t="shared" si="135"/>
        <v>0</v>
      </c>
      <c r="N222" s="192">
        <f t="shared" si="135"/>
        <v>0</v>
      </c>
      <c r="O222" s="192">
        <f t="shared" si="135"/>
        <v>0</v>
      </c>
      <c r="P222" s="192">
        <f t="shared" si="135"/>
        <v>0</v>
      </c>
      <c r="Q222" s="192">
        <f t="shared" si="135"/>
        <v>0</v>
      </c>
      <c r="R222" s="192">
        <f t="shared" si="135"/>
        <v>0</v>
      </c>
      <c r="S222" s="192">
        <f t="shared" si="135"/>
        <v>0</v>
      </c>
      <c r="T222" s="192">
        <f t="shared" si="135"/>
        <v>0</v>
      </c>
      <c r="U222" s="188">
        <f t="shared" si="135"/>
        <v>0</v>
      </c>
      <c r="V222" s="188">
        <f t="shared" si="135"/>
        <v>0</v>
      </c>
      <c r="W222" s="172" t="e">
        <f t="shared" ref="W222:W235" si="136">U222*100/E222</f>
        <v>#DIV/0!</v>
      </c>
      <c r="X222" s="40"/>
      <c r="Y222" s="40"/>
      <c r="Z222" s="40"/>
      <c r="AA222" s="40"/>
      <c r="AB222" s="40"/>
      <c r="AC222" s="40"/>
      <c r="AD222" s="40"/>
      <c r="AE222" s="16"/>
      <c r="AF222" s="16"/>
      <c r="AG222" s="16"/>
      <c r="AH222" s="16"/>
      <c r="AI222" s="16"/>
      <c r="AJ222" s="16"/>
    </row>
    <row r="223" spans="1:36" ht="81.75" hidden="1" customHeight="1">
      <c r="A223" s="18"/>
      <c r="B223" s="212" t="s">
        <v>7</v>
      </c>
      <c r="C223" s="116" t="s">
        <v>39</v>
      </c>
      <c r="D223" s="219" t="s">
        <v>64</v>
      </c>
      <c r="E223" s="189"/>
      <c r="F223" s="190">
        <f>G223+T223</f>
        <v>0</v>
      </c>
      <c r="G223" s="190"/>
      <c r="H223" s="346"/>
      <c r="I223" s="347"/>
      <c r="J223" s="347"/>
      <c r="K223" s="347"/>
      <c r="L223" s="191"/>
      <c r="M223" s="191"/>
      <c r="N223" s="191"/>
      <c r="O223" s="191"/>
      <c r="P223" s="191"/>
      <c r="Q223" s="191"/>
      <c r="R223" s="191"/>
      <c r="S223" s="191"/>
      <c r="T223" s="181">
        <f>H223+I223+J223+K223</f>
        <v>0</v>
      </c>
      <c r="U223" s="181"/>
      <c r="V223" s="172">
        <f>E223-F223</f>
        <v>0</v>
      </c>
      <c r="W223" s="172" t="e">
        <f t="shared" si="136"/>
        <v>#DIV/0!</v>
      </c>
      <c r="X223" s="40"/>
      <c r="Y223" s="40"/>
      <c r="Z223" s="40"/>
      <c r="AA223" s="40"/>
      <c r="AB223" s="40"/>
      <c r="AC223" s="40"/>
      <c r="AD223" s="40"/>
      <c r="AE223" s="16"/>
      <c r="AF223" s="16"/>
      <c r="AG223" s="16"/>
      <c r="AH223" s="16"/>
      <c r="AI223" s="16"/>
      <c r="AJ223" s="16"/>
    </row>
    <row r="224" spans="1:36" ht="59.25" customHeight="1">
      <c r="A224" s="76">
        <v>82</v>
      </c>
      <c r="B224" s="320" t="s">
        <v>54</v>
      </c>
      <c r="C224" s="319" t="s">
        <v>17</v>
      </c>
      <c r="D224" s="235"/>
      <c r="E224" s="188">
        <f>E225</f>
        <v>39000</v>
      </c>
      <c r="F224" s="192">
        <f t="shared" ref="F224:V224" si="137">F225</f>
        <v>3575</v>
      </c>
      <c r="G224" s="192">
        <f t="shared" si="137"/>
        <v>3575</v>
      </c>
      <c r="H224" s="192">
        <f t="shared" si="137"/>
        <v>0</v>
      </c>
      <c r="I224" s="192">
        <f t="shared" si="137"/>
        <v>0</v>
      </c>
      <c r="J224" s="192">
        <f t="shared" si="137"/>
        <v>0</v>
      </c>
      <c r="K224" s="192">
        <f t="shared" si="137"/>
        <v>0</v>
      </c>
      <c r="L224" s="192">
        <f t="shared" si="137"/>
        <v>0</v>
      </c>
      <c r="M224" s="192">
        <f t="shared" si="137"/>
        <v>0</v>
      </c>
      <c r="N224" s="192">
        <f t="shared" si="137"/>
        <v>0</v>
      </c>
      <c r="O224" s="192">
        <f t="shared" si="137"/>
        <v>0</v>
      </c>
      <c r="P224" s="192">
        <f t="shared" si="137"/>
        <v>0</v>
      </c>
      <c r="Q224" s="192">
        <f t="shared" si="137"/>
        <v>0</v>
      </c>
      <c r="R224" s="192">
        <f t="shared" si="137"/>
        <v>0</v>
      </c>
      <c r="S224" s="192">
        <f t="shared" si="137"/>
        <v>0</v>
      </c>
      <c r="T224" s="192">
        <f t="shared" si="137"/>
        <v>0</v>
      </c>
      <c r="U224" s="188">
        <f t="shared" si="137"/>
        <v>3575</v>
      </c>
      <c r="V224" s="188">
        <f t="shared" si="137"/>
        <v>35425</v>
      </c>
      <c r="W224" s="172">
        <f t="shared" si="136"/>
        <v>9.1666666666666661</v>
      </c>
      <c r="X224" s="40"/>
      <c r="Y224" s="40"/>
      <c r="Z224" s="40"/>
      <c r="AA224" s="40"/>
      <c r="AB224" s="40"/>
      <c r="AC224" s="40"/>
      <c r="AD224" s="40"/>
      <c r="AE224" s="16"/>
      <c r="AF224" s="16"/>
      <c r="AG224" s="16"/>
      <c r="AH224" s="16"/>
      <c r="AI224" s="16"/>
      <c r="AJ224" s="16"/>
    </row>
    <row r="225" spans="1:36" ht="68.25" customHeight="1">
      <c r="A225" s="18">
        <v>83</v>
      </c>
      <c r="B225" s="321" t="s">
        <v>66</v>
      </c>
      <c r="C225" s="110" t="s">
        <v>11</v>
      </c>
      <c r="D225" s="117" t="s">
        <v>167</v>
      </c>
      <c r="E225" s="189">
        <v>39000</v>
      </c>
      <c r="F225" s="173">
        <f>G225+T225</f>
        <v>3575</v>
      </c>
      <c r="G225" s="173">
        <v>3575</v>
      </c>
      <c r="H225" s="193"/>
      <c r="I225" s="201"/>
      <c r="J225" s="201"/>
      <c r="K225" s="201"/>
      <c r="L225" s="172"/>
      <c r="M225" s="191"/>
      <c r="N225" s="191"/>
      <c r="O225" s="191"/>
      <c r="P225" s="191"/>
      <c r="Q225" s="191"/>
      <c r="R225" s="191"/>
      <c r="S225" s="191"/>
      <c r="T225" s="181">
        <f>H225+I225+J225+K225+L225+M225+N225+O225</f>
        <v>0</v>
      </c>
      <c r="U225" s="181">
        <v>3575</v>
      </c>
      <c r="V225" s="172">
        <f>E225-F225</f>
        <v>35425</v>
      </c>
      <c r="W225" s="172">
        <f t="shared" si="136"/>
        <v>9.1666666666666661</v>
      </c>
      <c r="X225" s="40"/>
      <c r="Y225" s="40"/>
      <c r="Z225" s="40"/>
      <c r="AA225" s="40"/>
      <c r="AB225" s="40"/>
      <c r="AC225" s="40"/>
      <c r="AD225" s="40"/>
      <c r="AE225" s="16"/>
      <c r="AF225" s="16"/>
      <c r="AG225" s="16"/>
      <c r="AH225" s="16"/>
      <c r="AI225" s="16"/>
      <c r="AJ225" s="16"/>
    </row>
    <row r="226" spans="1:36" ht="100.5" customHeight="1">
      <c r="A226" s="76">
        <v>84</v>
      </c>
      <c r="B226" s="320" t="s">
        <v>74</v>
      </c>
      <c r="C226" s="251" t="s">
        <v>75</v>
      </c>
      <c r="D226" s="255"/>
      <c r="E226" s="188">
        <f>E227</f>
        <v>8450</v>
      </c>
      <c r="F226" s="188">
        <f t="shared" ref="F226:V226" si="138">F227</f>
        <v>0</v>
      </c>
      <c r="G226" s="188">
        <f t="shared" si="138"/>
        <v>0</v>
      </c>
      <c r="H226" s="188">
        <f t="shared" si="138"/>
        <v>0</v>
      </c>
      <c r="I226" s="188">
        <f t="shared" si="138"/>
        <v>0</v>
      </c>
      <c r="J226" s="188">
        <f t="shared" si="138"/>
        <v>0</v>
      </c>
      <c r="K226" s="188">
        <f t="shared" si="138"/>
        <v>0</v>
      </c>
      <c r="L226" s="188">
        <f t="shared" si="138"/>
        <v>0</v>
      </c>
      <c r="M226" s="188">
        <f t="shared" si="138"/>
        <v>0</v>
      </c>
      <c r="N226" s="188">
        <f t="shared" si="138"/>
        <v>0</v>
      </c>
      <c r="O226" s="188">
        <f t="shared" si="138"/>
        <v>0</v>
      </c>
      <c r="P226" s="188">
        <f t="shared" si="138"/>
        <v>0</v>
      </c>
      <c r="Q226" s="188">
        <f t="shared" si="138"/>
        <v>0</v>
      </c>
      <c r="R226" s="188">
        <f t="shared" si="138"/>
        <v>0</v>
      </c>
      <c r="S226" s="188">
        <f t="shared" si="138"/>
        <v>0</v>
      </c>
      <c r="T226" s="188">
        <f t="shared" si="138"/>
        <v>0</v>
      </c>
      <c r="U226" s="188">
        <f t="shared" si="138"/>
        <v>0</v>
      </c>
      <c r="V226" s="188">
        <f t="shared" si="138"/>
        <v>8450</v>
      </c>
      <c r="W226" s="172">
        <f t="shared" si="136"/>
        <v>0</v>
      </c>
      <c r="X226" s="40"/>
      <c r="Y226" s="40"/>
      <c r="Z226" s="40"/>
      <c r="AA226" s="40"/>
      <c r="AB226" s="40"/>
      <c r="AC226" s="40"/>
      <c r="AD226" s="40"/>
      <c r="AE226" s="16"/>
      <c r="AF226" s="16"/>
      <c r="AG226" s="16"/>
      <c r="AH226" s="16"/>
      <c r="AI226" s="16"/>
      <c r="AJ226" s="16"/>
    </row>
    <row r="227" spans="1:36" ht="68.25" customHeight="1">
      <c r="A227" s="18">
        <v>85</v>
      </c>
      <c r="B227" s="321" t="s">
        <v>66</v>
      </c>
      <c r="C227" s="110" t="s">
        <v>11</v>
      </c>
      <c r="D227" s="117" t="s">
        <v>168</v>
      </c>
      <c r="E227" s="189">
        <v>8450</v>
      </c>
      <c r="F227" s="173">
        <f>G227+T227</f>
        <v>0</v>
      </c>
      <c r="G227" s="190"/>
      <c r="H227" s="346"/>
      <c r="I227" s="347"/>
      <c r="J227" s="347"/>
      <c r="K227" s="347"/>
      <c r="L227" s="191"/>
      <c r="M227" s="191"/>
      <c r="N227" s="191"/>
      <c r="O227" s="191"/>
      <c r="P227" s="191"/>
      <c r="Q227" s="191"/>
      <c r="R227" s="191"/>
      <c r="S227" s="191"/>
      <c r="T227" s="181">
        <f>H227+I227+J227+K227</f>
        <v>0</v>
      </c>
      <c r="U227" s="181">
        <v>0</v>
      </c>
      <c r="V227" s="172">
        <f>E227-F227</f>
        <v>8450</v>
      </c>
      <c r="W227" s="172">
        <f t="shared" si="136"/>
        <v>0</v>
      </c>
      <c r="X227" s="40"/>
      <c r="Y227" s="40"/>
      <c r="Z227" s="40"/>
      <c r="AA227" s="40"/>
      <c r="AB227" s="40"/>
      <c r="AC227" s="40"/>
      <c r="AD227" s="40"/>
      <c r="AE227" s="16"/>
      <c r="AF227" s="16"/>
      <c r="AG227" s="16"/>
      <c r="AH227" s="16"/>
      <c r="AI227" s="16"/>
      <c r="AJ227" s="16"/>
    </row>
    <row r="228" spans="1:36" ht="114" customHeight="1">
      <c r="A228" s="124">
        <v>86</v>
      </c>
      <c r="B228" s="131">
        <v>37</v>
      </c>
      <c r="C228" s="208" t="s">
        <v>107</v>
      </c>
      <c r="D228" s="130" t="s">
        <v>4</v>
      </c>
      <c r="E228" s="183">
        <f>E229+E231</f>
        <v>100000</v>
      </c>
      <c r="F228" s="183">
        <f t="shared" ref="F228:V228" si="139">F229+F231</f>
        <v>24720</v>
      </c>
      <c r="G228" s="183">
        <f t="shared" si="139"/>
        <v>0</v>
      </c>
      <c r="H228" s="183">
        <f t="shared" si="139"/>
        <v>24720</v>
      </c>
      <c r="I228" s="183">
        <f t="shared" si="139"/>
        <v>0</v>
      </c>
      <c r="J228" s="183">
        <f t="shared" si="139"/>
        <v>0</v>
      </c>
      <c r="K228" s="183">
        <f t="shared" si="139"/>
        <v>0</v>
      </c>
      <c r="L228" s="183">
        <f t="shared" si="139"/>
        <v>0</v>
      </c>
      <c r="M228" s="183">
        <f t="shared" si="139"/>
        <v>0</v>
      </c>
      <c r="N228" s="183">
        <f t="shared" si="139"/>
        <v>0</v>
      </c>
      <c r="O228" s="183">
        <f t="shared" si="139"/>
        <v>0</v>
      </c>
      <c r="P228" s="183">
        <f t="shared" si="139"/>
        <v>0</v>
      </c>
      <c r="Q228" s="183">
        <f t="shared" si="139"/>
        <v>0</v>
      </c>
      <c r="R228" s="183">
        <f t="shared" si="139"/>
        <v>0</v>
      </c>
      <c r="S228" s="183">
        <f t="shared" si="139"/>
        <v>0</v>
      </c>
      <c r="T228" s="183">
        <f t="shared" si="139"/>
        <v>24720</v>
      </c>
      <c r="U228" s="183">
        <f t="shared" si="139"/>
        <v>24720</v>
      </c>
      <c r="V228" s="183">
        <f t="shared" si="139"/>
        <v>75280</v>
      </c>
      <c r="W228" s="172">
        <f t="shared" si="136"/>
        <v>24.72</v>
      </c>
      <c r="X228" s="40"/>
      <c r="Y228" s="40"/>
      <c r="Z228" s="40"/>
      <c r="AA228" s="40"/>
      <c r="AB228" s="40"/>
      <c r="AC228" s="40"/>
      <c r="AD228" s="40"/>
      <c r="AE228" s="16"/>
      <c r="AF228" s="16"/>
      <c r="AG228" s="16"/>
      <c r="AH228" s="16"/>
      <c r="AI228" s="16"/>
      <c r="AJ228" s="16"/>
    </row>
    <row r="229" spans="1:36" ht="75.75" customHeight="1">
      <c r="A229" s="64">
        <v>87</v>
      </c>
      <c r="B229" s="349" t="s">
        <v>42</v>
      </c>
      <c r="C229" s="85" t="s">
        <v>16</v>
      </c>
      <c r="D229" s="67"/>
      <c r="E229" s="184">
        <f>E230</f>
        <v>50000</v>
      </c>
      <c r="F229" s="184">
        <f t="shared" ref="F229:V229" si="140">F230</f>
        <v>0</v>
      </c>
      <c r="G229" s="184">
        <f t="shared" si="140"/>
        <v>0</v>
      </c>
      <c r="H229" s="185">
        <f t="shared" si="140"/>
        <v>0</v>
      </c>
      <c r="I229" s="185">
        <f t="shared" si="140"/>
        <v>0</v>
      </c>
      <c r="J229" s="185">
        <f t="shared" si="140"/>
        <v>0</v>
      </c>
      <c r="K229" s="185">
        <f t="shared" si="140"/>
        <v>0</v>
      </c>
      <c r="L229" s="185">
        <f t="shared" si="140"/>
        <v>0</v>
      </c>
      <c r="M229" s="185">
        <f t="shared" si="140"/>
        <v>0</v>
      </c>
      <c r="N229" s="185">
        <f t="shared" si="140"/>
        <v>0</v>
      </c>
      <c r="O229" s="185">
        <f t="shared" si="140"/>
        <v>0</v>
      </c>
      <c r="P229" s="185">
        <f t="shared" si="140"/>
        <v>0</v>
      </c>
      <c r="Q229" s="185">
        <f t="shared" si="140"/>
        <v>0</v>
      </c>
      <c r="R229" s="185">
        <f t="shared" si="140"/>
        <v>0</v>
      </c>
      <c r="S229" s="185">
        <f t="shared" si="140"/>
        <v>0</v>
      </c>
      <c r="T229" s="184">
        <f t="shared" si="140"/>
        <v>0</v>
      </c>
      <c r="U229" s="184">
        <f t="shared" si="140"/>
        <v>0</v>
      </c>
      <c r="V229" s="184">
        <f t="shared" si="140"/>
        <v>50000</v>
      </c>
      <c r="W229" s="172">
        <f t="shared" si="136"/>
        <v>0</v>
      </c>
      <c r="X229" s="40"/>
      <c r="Y229" s="40"/>
      <c r="Z229" s="40"/>
      <c r="AA229" s="40"/>
      <c r="AB229" s="40"/>
      <c r="AC229" s="40"/>
      <c r="AD229" s="40"/>
      <c r="AE229" s="16"/>
      <c r="AF229" s="16"/>
      <c r="AG229" s="16"/>
      <c r="AH229" s="16"/>
      <c r="AI229" s="16"/>
      <c r="AJ229" s="16"/>
    </row>
    <row r="230" spans="1:36" ht="57.75" customHeight="1">
      <c r="A230" s="43">
        <v>88</v>
      </c>
      <c r="B230" s="57">
        <v>3110</v>
      </c>
      <c r="C230" s="19" t="s">
        <v>1</v>
      </c>
      <c r="D230" s="90" t="s">
        <v>106</v>
      </c>
      <c r="E230" s="186">
        <v>50000</v>
      </c>
      <c r="F230" s="181">
        <f>G230+T230</f>
        <v>0</v>
      </c>
      <c r="G230" s="181"/>
      <c r="H230" s="348"/>
      <c r="I230" s="193"/>
      <c r="J230" s="193"/>
      <c r="K230" s="193"/>
      <c r="L230" s="181"/>
      <c r="M230" s="181"/>
      <c r="N230" s="181"/>
      <c r="O230" s="181"/>
      <c r="P230" s="181"/>
      <c r="Q230" s="181"/>
      <c r="R230" s="181"/>
      <c r="S230" s="181"/>
      <c r="T230" s="181">
        <f>H230+I230+J230+K230+L230+M230+N230+O230+P230+Q230+R230+S230</f>
        <v>0</v>
      </c>
      <c r="U230" s="170">
        <v>0</v>
      </c>
      <c r="V230" s="172">
        <f>E230-F230</f>
        <v>50000</v>
      </c>
      <c r="W230" s="172">
        <f t="shared" si="136"/>
        <v>0</v>
      </c>
      <c r="X230" s="40"/>
      <c r="Y230" s="40"/>
      <c r="Z230" s="40"/>
      <c r="AA230" s="40"/>
      <c r="AB230" s="40"/>
      <c r="AC230" s="40"/>
      <c r="AD230" s="40"/>
      <c r="AE230" s="16"/>
      <c r="AF230" s="16"/>
      <c r="AG230" s="16"/>
      <c r="AH230" s="16"/>
      <c r="AI230" s="16"/>
      <c r="AJ230" s="16"/>
    </row>
    <row r="231" spans="1:36" ht="36.75" customHeight="1">
      <c r="A231" s="76">
        <v>89</v>
      </c>
      <c r="B231" s="149">
        <v>3717520</v>
      </c>
      <c r="C231" s="322" t="s">
        <v>60</v>
      </c>
      <c r="D231" s="228"/>
      <c r="E231" s="188">
        <f>E232</f>
        <v>50000</v>
      </c>
      <c r="F231" s="188">
        <f t="shared" ref="F231:V231" si="141">F232</f>
        <v>24720</v>
      </c>
      <c r="G231" s="188">
        <f t="shared" si="141"/>
        <v>0</v>
      </c>
      <c r="H231" s="188">
        <f t="shared" si="141"/>
        <v>24720</v>
      </c>
      <c r="I231" s="188">
        <f t="shared" si="141"/>
        <v>0</v>
      </c>
      <c r="J231" s="188">
        <f t="shared" si="141"/>
        <v>0</v>
      </c>
      <c r="K231" s="188">
        <f t="shared" si="141"/>
        <v>0</v>
      </c>
      <c r="L231" s="188">
        <f t="shared" si="141"/>
        <v>0</v>
      </c>
      <c r="M231" s="188">
        <f t="shared" si="141"/>
        <v>0</v>
      </c>
      <c r="N231" s="188">
        <f t="shared" si="141"/>
        <v>0</v>
      </c>
      <c r="O231" s="188">
        <f t="shared" si="141"/>
        <v>0</v>
      </c>
      <c r="P231" s="188">
        <f t="shared" si="141"/>
        <v>0</v>
      </c>
      <c r="Q231" s="188">
        <f t="shared" si="141"/>
        <v>0</v>
      </c>
      <c r="R231" s="188">
        <f t="shared" si="141"/>
        <v>0</v>
      </c>
      <c r="S231" s="188">
        <f t="shared" si="141"/>
        <v>0</v>
      </c>
      <c r="T231" s="188">
        <f t="shared" si="141"/>
        <v>24720</v>
      </c>
      <c r="U231" s="188">
        <f t="shared" si="141"/>
        <v>24720</v>
      </c>
      <c r="V231" s="188">
        <f t="shared" si="141"/>
        <v>25280</v>
      </c>
      <c r="W231" s="172">
        <f t="shared" si="136"/>
        <v>49.44</v>
      </c>
      <c r="X231" s="40"/>
      <c r="Y231" s="40"/>
      <c r="Z231" s="40"/>
      <c r="AA231" s="40"/>
      <c r="AB231" s="40"/>
      <c r="AC231" s="40"/>
      <c r="AD231" s="40"/>
      <c r="AE231" s="16"/>
      <c r="AF231" s="16"/>
      <c r="AG231" s="16"/>
      <c r="AH231" s="16"/>
      <c r="AI231" s="16"/>
      <c r="AJ231" s="16"/>
    </row>
    <row r="232" spans="1:36" ht="57.75" customHeight="1">
      <c r="A232" s="43">
        <v>90</v>
      </c>
      <c r="B232" s="57">
        <v>3110</v>
      </c>
      <c r="C232" s="116" t="s">
        <v>39</v>
      </c>
      <c r="D232" s="219" t="s">
        <v>65</v>
      </c>
      <c r="E232" s="186">
        <v>50000</v>
      </c>
      <c r="F232" s="181">
        <f>G232+T232</f>
        <v>24720</v>
      </c>
      <c r="G232" s="181"/>
      <c r="H232" s="348">
        <v>24720</v>
      </c>
      <c r="I232" s="193"/>
      <c r="J232" s="193"/>
      <c r="K232" s="193"/>
      <c r="L232" s="181"/>
      <c r="M232" s="181"/>
      <c r="N232" s="181"/>
      <c r="O232" s="181"/>
      <c r="P232" s="181"/>
      <c r="Q232" s="181"/>
      <c r="R232" s="181"/>
      <c r="S232" s="181"/>
      <c r="T232" s="181">
        <f>H232+I232+J232</f>
        <v>24720</v>
      </c>
      <c r="U232" s="170">
        <v>24720</v>
      </c>
      <c r="V232" s="172">
        <f>E232-F232</f>
        <v>25280</v>
      </c>
      <c r="W232" s="172">
        <f t="shared" si="136"/>
        <v>49.44</v>
      </c>
      <c r="X232" s="40"/>
      <c r="Y232" s="40"/>
      <c r="Z232" s="40"/>
      <c r="AA232" s="40"/>
      <c r="AB232" s="40"/>
      <c r="AC232" s="40"/>
      <c r="AD232" s="40"/>
      <c r="AE232" s="16"/>
      <c r="AF232" s="16"/>
      <c r="AG232" s="16"/>
      <c r="AH232" s="16"/>
      <c r="AI232" s="16"/>
      <c r="AJ232" s="16"/>
    </row>
    <row r="233" spans="1:36" ht="51" customHeight="1">
      <c r="A233" s="132">
        <v>91</v>
      </c>
      <c r="B233" s="135"/>
      <c r="C233" s="134"/>
      <c r="D233" s="286" t="s">
        <v>9</v>
      </c>
      <c r="E233" s="182">
        <f t="shared" ref="E233:V233" si="142">E38+E72+E113+E137+E153+E228+E127+E218</f>
        <v>80942184</v>
      </c>
      <c r="F233" s="182">
        <f t="shared" si="142"/>
        <v>28295</v>
      </c>
      <c r="G233" s="182">
        <f t="shared" si="142"/>
        <v>3575</v>
      </c>
      <c r="H233" s="182">
        <f t="shared" si="142"/>
        <v>24720</v>
      </c>
      <c r="I233" s="182">
        <f t="shared" si="142"/>
        <v>0</v>
      </c>
      <c r="J233" s="182">
        <f t="shared" si="142"/>
        <v>0</v>
      </c>
      <c r="K233" s="182">
        <f t="shared" si="142"/>
        <v>0</v>
      </c>
      <c r="L233" s="182">
        <f t="shared" si="142"/>
        <v>0</v>
      </c>
      <c r="M233" s="182">
        <f t="shared" si="142"/>
        <v>0</v>
      </c>
      <c r="N233" s="182">
        <f t="shared" si="142"/>
        <v>0</v>
      </c>
      <c r="O233" s="182">
        <f t="shared" si="142"/>
        <v>0</v>
      </c>
      <c r="P233" s="182">
        <f t="shared" si="142"/>
        <v>0</v>
      </c>
      <c r="Q233" s="182">
        <f t="shared" si="142"/>
        <v>0</v>
      </c>
      <c r="R233" s="182">
        <f t="shared" si="142"/>
        <v>0</v>
      </c>
      <c r="S233" s="182">
        <f t="shared" si="142"/>
        <v>0</v>
      </c>
      <c r="T233" s="182">
        <f t="shared" si="142"/>
        <v>24720</v>
      </c>
      <c r="U233" s="182">
        <f t="shared" si="142"/>
        <v>28295</v>
      </c>
      <c r="V233" s="182">
        <f t="shared" si="142"/>
        <v>80913889</v>
      </c>
      <c r="W233" s="172">
        <f t="shared" si="136"/>
        <v>3.4957050331135123E-2</v>
      </c>
      <c r="X233" s="72"/>
      <c r="Y233" s="72"/>
      <c r="Z233" s="72"/>
      <c r="AA233" s="72"/>
      <c r="AB233" s="72"/>
      <c r="AC233" s="72"/>
      <c r="AD233" s="72"/>
      <c r="AE233" s="16"/>
      <c r="AF233" s="16"/>
      <c r="AG233" s="16"/>
      <c r="AH233" s="16"/>
      <c r="AI233" s="16"/>
      <c r="AJ233" s="16"/>
    </row>
    <row r="234" spans="1:36" ht="54" customHeight="1">
      <c r="A234" s="86">
        <v>92</v>
      </c>
      <c r="B234" s="87"/>
      <c r="C234" s="88"/>
      <c r="D234" s="285" t="s">
        <v>10</v>
      </c>
      <c r="E234" s="202">
        <f t="shared" ref="E234:V234" si="143">E37+E233</f>
        <v>83442184</v>
      </c>
      <c r="F234" s="202">
        <f t="shared" si="143"/>
        <v>28295</v>
      </c>
      <c r="G234" s="202">
        <f t="shared" si="143"/>
        <v>3575</v>
      </c>
      <c r="H234" s="202">
        <f t="shared" si="143"/>
        <v>24720</v>
      </c>
      <c r="I234" s="202">
        <f t="shared" si="143"/>
        <v>0</v>
      </c>
      <c r="J234" s="202">
        <f t="shared" si="143"/>
        <v>0</v>
      </c>
      <c r="K234" s="202">
        <f t="shared" si="143"/>
        <v>0</v>
      </c>
      <c r="L234" s="202">
        <f t="shared" si="143"/>
        <v>0</v>
      </c>
      <c r="M234" s="202">
        <f t="shared" si="143"/>
        <v>0</v>
      </c>
      <c r="N234" s="202">
        <f t="shared" si="143"/>
        <v>0</v>
      </c>
      <c r="O234" s="202">
        <f t="shared" si="143"/>
        <v>0</v>
      </c>
      <c r="P234" s="202">
        <f t="shared" si="143"/>
        <v>0</v>
      </c>
      <c r="Q234" s="202">
        <f t="shared" si="143"/>
        <v>0</v>
      </c>
      <c r="R234" s="202">
        <f t="shared" si="143"/>
        <v>0</v>
      </c>
      <c r="S234" s="202">
        <f t="shared" si="143"/>
        <v>0</v>
      </c>
      <c r="T234" s="202">
        <f t="shared" si="143"/>
        <v>24720</v>
      </c>
      <c r="U234" s="202">
        <f t="shared" si="143"/>
        <v>28295</v>
      </c>
      <c r="V234" s="202">
        <f t="shared" si="143"/>
        <v>83413889</v>
      </c>
      <c r="W234" s="172">
        <f t="shared" si="136"/>
        <v>3.3909706869609264E-2</v>
      </c>
      <c r="X234" s="72"/>
      <c r="Y234" s="72"/>
      <c r="Z234" s="72"/>
      <c r="AA234" s="72"/>
      <c r="AB234" s="72"/>
      <c r="AC234" s="72"/>
      <c r="AD234" s="72"/>
      <c r="AE234" s="16"/>
      <c r="AF234" s="16"/>
      <c r="AG234" s="16"/>
      <c r="AH234" s="16"/>
      <c r="AI234" s="16"/>
      <c r="AJ234" s="16"/>
    </row>
    <row r="235" spans="1:36" ht="56.25" customHeight="1">
      <c r="A235" s="86">
        <v>93</v>
      </c>
      <c r="B235" s="283"/>
      <c r="C235" s="284"/>
      <c r="D235" s="285" t="s">
        <v>110</v>
      </c>
      <c r="E235" s="288">
        <f>E234-E236</f>
        <v>83442184</v>
      </c>
      <c r="F235" s="288">
        <f t="shared" ref="F235:V235" si="144">F234-F236</f>
        <v>28295</v>
      </c>
      <c r="G235" s="288">
        <f t="shared" si="144"/>
        <v>3575</v>
      </c>
      <c r="H235" s="288">
        <f t="shared" si="144"/>
        <v>24720</v>
      </c>
      <c r="I235" s="288">
        <f t="shared" si="144"/>
        <v>0</v>
      </c>
      <c r="J235" s="288">
        <f t="shared" si="144"/>
        <v>0</v>
      </c>
      <c r="K235" s="288">
        <f t="shared" si="144"/>
        <v>0</v>
      </c>
      <c r="L235" s="288">
        <f t="shared" si="144"/>
        <v>0</v>
      </c>
      <c r="M235" s="288">
        <f t="shared" si="144"/>
        <v>0</v>
      </c>
      <c r="N235" s="288">
        <f t="shared" si="144"/>
        <v>0</v>
      </c>
      <c r="O235" s="288">
        <f t="shared" si="144"/>
        <v>0</v>
      </c>
      <c r="P235" s="288">
        <f t="shared" si="144"/>
        <v>0</v>
      </c>
      <c r="Q235" s="288">
        <f t="shared" si="144"/>
        <v>0</v>
      </c>
      <c r="R235" s="288">
        <f t="shared" si="144"/>
        <v>0</v>
      </c>
      <c r="S235" s="288">
        <f t="shared" si="144"/>
        <v>0</v>
      </c>
      <c r="T235" s="288">
        <f t="shared" si="144"/>
        <v>24720</v>
      </c>
      <c r="U235" s="288">
        <f t="shared" si="144"/>
        <v>28295</v>
      </c>
      <c r="V235" s="288">
        <f t="shared" si="144"/>
        <v>83413889</v>
      </c>
      <c r="W235" s="172">
        <f t="shared" si="136"/>
        <v>3.3909706869609264E-2</v>
      </c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1:36" ht="49.5" hidden="1" customHeight="1">
      <c r="A236" s="43"/>
      <c r="B236" s="41"/>
      <c r="C236" s="44"/>
      <c r="D236" s="280" t="s">
        <v>109</v>
      </c>
      <c r="E236" s="289">
        <f>E237+E238+E239+E240</f>
        <v>0</v>
      </c>
      <c r="F236" s="287"/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91">
        <f>V237+V238+V239</f>
        <v>0</v>
      </c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1:36" ht="100.5" hidden="1" customHeight="1">
      <c r="A237" s="43"/>
      <c r="B237" s="46"/>
      <c r="C237" s="281" t="s">
        <v>111</v>
      </c>
      <c r="D237" s="117" t="s">
        <v>92</v>
      </c>
      <c r="E237" s="290"/>
      <c r="F237" s="17"/>
      <c r="G237" s="17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72">
        <f>E237-F237</f>
        <v>0</v>
      </c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</row>
    <row r="238" spans="1:36" ht="119.25" hidden="1" customHeight="1">
      <c r="A238" s="43"/>
      <c r="B238" s="46"/>
      <c r="C238" s="281"/>
      <c r="D238" s="151"/>
      <c r="E238" s="289"/>
      <c r="F238" s="17"/>
      <c r="G238" s="17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</row>
    <row r="239" spans="1:36" ht="97.5" hidden="1" customHeight="1">
      <c r="A239" s="43"/>
      <c r="B239" s="46"/>
      <c r="C239" s="281"/>
      <c r="D239" s="282"/>
      <c r="E239" s="290"/>
      <c r="F239" s="17"/>
      <c r="G239" s="17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ht="108.75" hidden="1" customHeight="1">
      <c r="A240" s="43"/>
      <c r="B240" s="46"/>
      <c r="C240" s="281"/>
      <c r="D240" s="151"/>
      <c r="E240" s="290"/>
      <c r="F240" s="17"/>
      <c r="G240" s="17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1:36" ht="32.25" hidden="1" customHeight="1">
      <c r="A241" s="43"/>
      <c r="B241" s="41"/>
      <c r="C241" s="50"/>
      <c r="D241" s="8"/>
      <c r="E241" s="289"/>
      <c r="F241" s="17"/>
      <c r="G241" s="17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1:36" ht="37.5" hidden="1" customHeight="1">
      <c r="A242" s="43"/>
      <c r="B242" s="46"/>
      <c r="C242" s="49"/>
      <c r="D242" s="8"/>
      <c r="E242" s="290"/>
      <c r="F242" s="17"/>
      <c r="G242" s="17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ht="22.5" hidden="1" customHeight="1">
      <c r="A243" s="43"/>
      <c r="B243" s="41"/>
      <c r="C243" s="50"/>
      <c r="D243" s="8"/>
      <c r="E243" s="289"/>
      <c r="F243" s="17"/>
      <c r="G243" s="17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ht="37.5" hidden="1" customHeight="1">
      <c r="A244" s="43"/>
      <c r="B244" s="46"/>
      <c r="C244" s="49"/>
      <c r="D244" s="8"/>
      <c r="E244" s="10"/>
      <c r="F244" s="17"/>
      <c r="G244" s="17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ht="27.75" hidden="1" customHeight="1">
      <c r="A245" s="43"/>
      <c r="B245" s="41"/>
      <c r="C245" s="51"/>
      <c r="D245" s="9"/>
      <c r="E245" s="14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ht="19.5" hidden="1" customHeight="1">
      <c r="A246" s="18"/>
      <c r="B246" s="29"/>
      <c r="C246" s="24"/>
      <c r="D246" s="9"/>
      <c r="E246" s="14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ht="39.75" hidden="1" customHeight="1">
      <c r="A247" s="18"/>
      <c r="B247" s="21"/>
      <c r="C247" s="22"/>
      <c r="D247" s="9"/>
      <c r="E247" s="11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1:36" ht="26.25" hidden="1" customHeight="1">
      <c r="A248" s="18"/>
      <c r="B248" s="21"/>
      <c r="C248" s="19"/>
      <c r="D248" s="9"/>
      <c r="E248" s="11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1:36" ht="20.25" hidden="1" customHeight="1">
      <c r="A249" s="18"/>
      <c r="B249" s="29"/>
      <c r="C249" s="24"/>
      <c r="D249" s="9"/>
      <c r="E249" s="14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1:36" ht="34.5" customHeight="1">
      <c r="A250" s="18"/>
      <c r="B250" s="21"/>
      <c r="C250" s="22"/>
      <c r="D250" s="9"/>
      <c r="E250" s="11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1:36" ht="21.75" customHeight="1">
      <c r="A251" s="18"/>
      <c r="B251" s="21"/>
      <c r="C251" s="19"/>
      <c r="D251" s="9"/>
      <c r="E251" s="11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1:36" ht="19.5" customHeight="1">
      <c r="A252" s="18"/>
      <c r="B252" s="29"/>
      <c r="C252" s="23"/>
      <c r="D252" s="9"/>
      <c r="E252" s="14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1:36" ht="21.75" customHeight="1">
      <c r="A253" s="18"/>
      <c r="B253" s="21"/>
      <c r="C253" s="19"/>
      <c r="D253" s="9"/>
      <c r="E253" s="11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1:36" ht="21.75" customHeight="1">
      <c r="A254" s="43"/>
      <c r="B254" s="41"/>
      <c r="C254" s="48"/>
      <c r="D254" s="9"/>
      <c r="E254" s="14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1:36" ht="21.75" customHeight="1">
      <c r="A255" s="43"/>
      <c r="B255" s="46"/>
      <c r="C255" s="49"/>
      <c r="D255" s="9"/>
      <c r="E255" s="11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ht="32.25" customHeight="1">
      <c r="A256" s="43"/>
      <c r="B256" s="56"/>
      <c r="C256" s="48"/>
      <c r="D256" s="9"/>
      <c r="E256" s="14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1:36" ht="22.5" customHeight="1">
      <c r="A257" s="43"/>
      <c r="B257" s="56"/>
      <c r="C257" s="52"/>
      <c r="D257" s="9"/>
      <c r="E257" s="14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1:36" ht="22.5" customHeight="1">
      <c r="A258" s="43"/>
      <c r="B258" s="57"/>
      <c r="C258" s="47"/>
      <c r="D258" s="9"/>
      <c r="E258" s="11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1:36" ht="33.75" customHeight="1">
      <c r="A259" s="43"/>
      <c r="B259" s="58"/>
      <c r="C259" s="44"/>
      <c r="D259" s="9"/>
      <c r="E259" s="12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1:36" ht="20.25">
      <c r="A260" s="43"/>
      <c r="B260" s="58"/>
      <c r="C260" s="53"/>
      <c r="D260" s="9"/>
      <c r="E260" s="12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1:36" ht="25.5" customHeight="1">
      <c r="A261" s="43"/>
      <c r="B261" s="59"/>
      <c r="C261" s="54"/>
      <c r="D261" s="8"/>
      <c r="E261" s="10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1:36" ht="25.5" customHeight="1">
      <c r="A262" s="43"/>
      <c r="B262" s="60"/>
      <c r="C262" s="53"/>
      <c r="D262" s="8"/>
      <c r="E262" s="12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1:36" ht="33" customHeight="1">
      <c r="A263" s="43"/>
      <c r="B263" s="59"/>
      <c r="C263" s="49"/>
      <c r="D263" s="8"/>
      <c r="E263" s="10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1:36" ht="21" customHeight="1">
      <c r="A264" s="43"/>
      <c r="B264" s="61"/>
      <c r="C264" s="47"/>
      <c r="D264" s="34"/>
      <c r="E264" s="11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1:36" ht="22.5" customHeight="1">
      <c r="A265" s="43"/>
      <c r="B265" s="60"/>
      <c r="C265" s="50"/>
      <c r="D265" s="34"/>
      <c r="E265" s="14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1:36" ht="20.25">
      <c r="A266" s="43"/>
      <c r="B266" s="59"/>
      <c r="C266" s="49"/>
      <c r="D266" s="13"/>
      <c r="E266" s="11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1:36" ht="36.75" customHeight="1">
      <c r="A267" s="43"/>
      <c r="B267" s="41"/>
      <c r="C267" s="55"/>
      <c r="D267" s="13"/>
      <c r="E267" s="14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1:36" ht="23.25" customHeight="1">
      <c r="A268" s="43"/>
      <c r="B268" s="62"/>
      <c r="C268" s="44"/>
      <c r="D268" s="13"/>
      <c r="E268" s="14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1:36" ht="31.5" customHeight="1">
      <c r="A269" s="43"/>
      <c r="B269" s="46"/>
      <c r="C269" s="22"/>
      <c r="D269" s="13"/>
      <c r="E269" s="11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1:36" ht="20.25">
      <c r="A270" s="43"/>
      <c r="B270" s="59"/>
      <c r="C270" s="24"/>
      <c r="D270" s="33"/>
      <c r="E270" s="14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1:36" ht="20.25">
      <c r="A271" s="43"/>
      <c r="B271" s="59"/>
      <c r="C271" s="22"/>
      <c r="D271" s="33"/>
      <c r="E271" s="14"/>
      <c r="F271" s="30"/>
      <c r="G271" s="30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1:36" s="31" customFormat="1" ht="15.75">
      <c r="B272" s="25"/>
      <c r="C272" s="26"/>
      <c r="D272" s="27"/>
      <c r="E272" s="28"/>
    </row>
    <row r="273" spans="2:5" s="31" customFormat="1" ht="15.75">
      <c r="B273" s="25"/>
      <c r="C273" s="26"/>
      <c r="D273" s="27"/>
      <c r="E273" s="28"/>
    </row>
    <row r="274" spans="2:5" s="31" customFormat="1" ht="20.25">
      <c r="B274" s="25"/>
      <c r="C274" s="36"/>
      <c r="D274" s="37"/>
      <c r="E274" s="32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15"/>
    </row>
    <row r="280" spans="2:5" ht="18.75">
      <c r="B280" s="5"/>
      <c r="C280" s="1"/>
      <c r="D280" s="1"/>
      <c r="E280" s="15"/>
    </row>
    <row r="281" spans="2:5" ht="18.75">
      <c r="B281" s="5"/>
      <c r="C281" s="1"/>
      <c r="D281" s="1"/>
      <c r="E281" s="15"/>
    </row>
    <row r="282" spans="2:5" ht="18.75">
      <c r="B282" s="5"/>
      <c r="C282" s="1"/>
      <c r="D282" s="1"/>
      <c r="E282" s="15"/>
    </row>
    <row r="283" spans="2:5" ht="18.75">
      <c r="B283" s="5"/>
      <c r="C283" s="1"/>
      <c r="D283" s="1"/>
      <c r="E283" s="15"/>
    </row>
    <row r="284" spans="2:5" ht="18.75">
      <c r="B284" s="5"/>
      <c r="C284" s="1"/>
      <c r="D284" s="1"/>
      <c r="E284" s="15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">
      <c r="C640" s="4"/>
      <c r="D640" s="4"/>
      <c r="E640" s="2"/>
    </row>
    <row r="641" spans="3:5" ht="18">
      <c r="C641" s="4"/>
      <c r="D641" s="4"/>
      <c r="E641" s="2"/>
    </row>
    <row r="642" spans="3:5" ht="18">
      <c r="C642" s="4"/>
      <c r="D642" s="4"/>
      <c r="E642" s="2"/>
    </row>
    <row r="643" spans="3:5" ht="18">
      <c r="C643" s="4"/>
      <c r="D643" s="4"/>
      <c r="E643" s="2"/>
    </row>
    <row r="644" spans="3:5" ht="18">
      <c r="C644" s="4"/>
      <c r="D644" s="4"/>
      <c r="E644" s="2"/>
    </row>
    <row r="645" spans="3:5" ht="18">
      <c r="C645" s="4"/>
      <c r="D645" s="4"/>
      <c r="E645" s="2"/>
    </row>
    <row r="646" spans="3:5" ht="18">
      <c r="C646" s="4"/>
      <c r="D646" s="4"/>
      <c r="E646" s="2"/>
    </row>
    <row r="647" spans="3:5" ht="18">
      <c r="C647" s="4"/>
      <c r="D647" s="4"/>
      <c r="E647" s="2"/>
    </row>
    <row r="648" spans="3:5" ht="18">
      <c r="C648" s="4"/>
      <c r="D648" s="4"/>
      <c r="E648" s="2"/>
    </row>
    <row r="649" spans="3:5" ht="18">
      <c r="C649" s="4"/>
      <c r="D649" s="4"/>
      <c r="E649" s="2"/>
    </row>
    <row r="650" spans="3:5" ht="18">
      <c r="C650" s="4"/>
      <c r="D650" s="4"/>
      <c r="E650" s="2"/>
    </row>
    <row r="651" spans="3:5" ht="18">
      <c r="C651" s="4"/>
      <c r="D651" s="4"/>
      <c r="E651" s="2"/>
    </row>
    <row r="652" spans="3:5" ht="18">
      <c r="C652" s="4"/>
      <c r="D652" s="4"/>
      <c r="E652" s="2"/>
    </row>
    <row r="653" spans="3:5" ht="18">
      <c r="C653" s="4"/>
      <c r="D653" s="4"/>
      <c r="E653" s="2"/>
    </row>
    <row r="654" spans="3:5" ht="18">
      <c r="C654" s="4"/>
      <c r="D654" s="4"/>
      <c r="E654" s="2"/>
    </row>
    <row r="655" spans="3:5" ht="18">
      <c r="C655" s="4"/>
      <c r="D655" s="4"/>
      <c r="E655" s="2"/>
    </row>
    <row r="656" spans="3:5" ht="18">
      <c r="C656" s="4"/>
      <c r="D656" s="4"/>
      <c r="E656" s="2"/>
    </row>
    <row r="657" spans="3:5" ht="18">
      <c r="C657" s="4"/>
      <c r="D657" s="4"/>
      <c r="E657" s="2"/>
    </row>
    <row r="658" spans="3:5" ht="18">
      <c r="C658" s="4"/>
      <c r="D658" s="4"/>
      <c r="E658" s="2"/>
    </row>
    <row r="659" spans="3:5" ht="18">
      <c r="C659" s="4"/>
      <c r="D659" s="4"/>
      <c r="E659" s="2"/>
    </row>
    <row r="660" spans="3:5" ht="18">
      <c r="C660" s="4"/>
      <c r="D660" s="4"/>
      <c r="E660" s="2"/>
    </row>
    <row r="661" spans="3:5" ht="18">
      <c r="C661" s="4"/>
      <c r="D661" s="4"/>
      <c r="E661" s="2"/>
    </row>
    <row r="662" spans="3:5" ht="18">
      <c r="C662" s="4"/>
      <c r="D662" s="4"/>
      <c r="E662" s="2"/>
    </row>
    <row r="663" spans="3:5" ht="18">
      <c r="C663" s="4"/>
      <c r="D663" s="4"/>
      <c r="E663" s="2"/>
    </row>
    <row r="664" spans="3:5" ht="18">
      <c r="C664" s="4"/>
      <c r="D664" s="4"/>
      <c r="E664" s="2"/>
    </row>
    <row r="665" spans="3:5" ht="18">
      <c r="C665" s="4"/>
      <c r="D665" s="4"/>
      <c r="E665" s="2"/>
    </row>
    <row r="666" spans="3:5" ht="18">
      <c r="C666" s="4"/>
      <c r="D666" s="4"/>
      <c r="E666" s="2"/>
    </row>
    <row r="667" spans="3:5" ht="18">
      <c r="C667" s="4"/>
      <c r="D667" s="4"/>
      <c r="E667" s="2"/>
    </row>
    <row r="668" spans="3:5" ht="18">
      <c r="C668" s="4"/>
      <c r="D668" s="4"/>
      <c r="E668" s="2"/>
    </row>
    <row r="669" spans="3:5" ht="18">
      <c r="C669" s="4"/>
      <c r="D669" s="4"/>
      <c r="E669" s="2"/>
    </row>
    <row r="670" spans="3:5" ht="18">
      <c r="C670" s="4"/>
      <c r="D670" s="4"/>
      <c r="E670" s="2"/>
    </row>
    <row r="671" spans="3:5" ht="18">
      <c r="C671" s="4"/>
      <c r="D671" s="4"/>
      <c r="E671" s="2"/>
    </row>
    <row r="672" spans="3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C679" s="4"/>
      <c r="D679" s="4"/>
      <c r="E679" s="2"/>
    </row>
    <row r="680" spans="3:5" ht="18">
      <c r="C680" s="4"/>
      <c r="D680" s="4"/>
      <c r="E680" s="2"/>
    </row>
    <row r="681" spans="3:5" ht="18">
      <c r="C681" s="4"/>
      <c r="D681" s="4"/>
      <c r="E681" s="2"/>
    </row>
    <row r="682" spans="3:5" ht="18">
      <c r="C682" s="4"/>
      <c r="D682" s="4"/>
      <c r="E682" s="2"/>
    </row>
    <row r="683" spans="3:5" ht="18">
      <c r="C683" s="4"/>
      <c r="D683" s="4"/>
      <c r="E683" s="2"/>
    </row>
    <row r="684" spans="3:5" ht="18">
      <c r="C684" s="4"/>
      <c r="D684" s="4"/>
      <c r="E684" s="2"/>
    </row>
    <row r="685" spans="3:5" ht="18">
      <c r="C685" s="4"/>
      <c r="D685" s="4"/>
      <c r="E685" s="2"/>
    </row>
    <row r="686" spans="3:5" ht="18">
      <c r="C686" s="4"/>
      <c r="D686" s="4"/>
      <c r="E686" s="2"/>
    </row>
    <row r="687" spans="3:5" ht="18">
      <c r="C687" s="4"/>
      <c r="D687" s="4"/>
      <c r="E687" s="2"/>
    </row>
    <row r="688" spans="3:5" ht="18">
      <c r="C688" s="4"/>
      <c r="D688" s="4"/>
      <c r="E688" s="2"/>
    </row>
    <row r="689" spans="3:5" ht="18">
      <c r="C689" s="4"/>
      <c r="D689" s="4"/>
      <c r="E689" s="2"/>
    </row>
    <row r="690" spans="3:5" ht="18">
      <c r="C690" s="4"/>
      <c r="D690" s="4"/>
      <c r="E690" s="2"/>
    </row>
    <row r="691" spans="3:5" ht="18">
      <c r="C691" s="4"/>
      <c r="D691" s="4"/>
      <c r="E691" s="2"/>
    </row>
    <row r="692" spans="3:5" ht="18">
      <c r="C692" s="4"/>
      <c r="D692" s="4"/>
      <c r="E692" s="2"/>
    </row>
    <row r="693" spans="3:5" ht="18">
      <c r="C693" s="4"/>
      <c r="D693" s="4"/>
      <c r="E693" s="2"/>
    </row>
    <row r="694" spans="3:5" ht="18">
      <c r="C694" s="4"/>
      <c r="D694" s="4"/>
      <c r="E694" s="2"/>
    </row>
    <row r="695" spans="3:5" ht="18">
      <c r="C695" s="4"/>
      <c r="D695" s="4"/>
      <c r="E695" s="2"/>
    </row>
    <row r="696" spans="3:5" ht="18">
      <c r="C696" s="4"/>
      <c r="D696" s="4"/>
      <c r="E696" s="2"/>
    </row>
    <row r="697" spans="3:5" ht="18">
      <c r="C697" s="4"/>
      <c r="D697" s="4"/>
      <c r="E697" s="2"/>
    </row>
    <row r="698" spans="3:5" ht="18">
      <c r="C698" s="4"/>
      <c r="D698" s="4"/>
      <c r="E698" s="2"/>
    </row>
    <row r="699" spans="3:5" ht="18">
      <c r="C699" s="4"/>
      <c r="D699" s="4"/>
      <c r="E699" s="2"/>
    </row>
    <row r="700" spans="3:5" ht="18">
      <c r="C700" s="4"/>
      <c r="D700" s="4"/>
      <c r="E700" s="2"/>
    </row>
    <row r="701" spans="3:5" ht="18">
      <c r="C701" s="4"/>
      <c r="D701" s="4"/>
      <c r="E701" s="2"/>
    </row>
    <row r="702" spans="3:5" ht="18">
      <c r="C702" s="4"/>
      <c r="D702" s="4"/>
      <c r="E702" s="2"/>
    </row>
    <row r="703" spans="3:5" ht="18">
      <c r="C703" s="4"/>
      <c r="D703" s="4"/>
      <c r="E703" s="2"/>
    </row>
    <row r="704" spans="3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E714" s="2"/>
    </row>
    <row r="715" spans="3:5" ht="18">
      <c r="E715" s="2"/>
    </row>
    <row r="716" spans="3:5" ht="18">
      <c r="E716" s="2"/>
    </row>
    <row r="717" spans="3:5" ht="18">
      <c r="E717" s="2"/>
    </row>
    <row r="718" spans="3:5" ht="18">
      <c r="E718" s="2"/>
    </row>
    <row r="719" spans="3:5" ht="18">
      <c r="E719" s="2"/>
    </row>
    <row r="720" spans="3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</sheetData>
  <mergeCells count="15">
    <mergeCell ref="V8:V9"/>
    <mergeCell ref="U8:U9"/>
    <mergeCell ref="U6:Y6"/>
    <mergeCell ref="W8:W9"/>
    <mergeCell ref="B5:L5"/>
    <mergeCell ref="B6:L6"/>
    <mergeCell ref="B7:L7"/>
    <mergeCell ref="A8:A9"/>
    <mergeCell ref="P6:T6"/>
    <mergeCell ref="D8:D9"/>
    <mergeCell ref="E8:E9"/>
    <mergeCell ref="T8:T9"/>
    <mergeCell ref="F8:F9"/>
    <mergeCell ref="I8:S8"/>
    <mergeCell ref="G8:G9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11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2022-01-14T09:43:10Z</cp:lastPrinted>
  <dcterms:created xsi:type="dcterms:W3CDTF">2007-12-12T12:24:37Z</dcterms:created>
  <dcterms:modified xsi:type="dcterms:W3CDTF">2023-04-04T13:33:13Z</dcterms:modified>
</cp:coreProperties>
</file>