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6030" sheetId="52" r:id="rId1"/>
  </sheets>
  <calcPr calcId="125725"/>
</workbook>
</file>

<file path=xl/calcChain.xml><?xml version="1.0" encoding="utf-8"?>
<calcChain xmlns="http://schemas.openxmlformats.org/spreadsheetml/2006/main">
  <c r="E183" i="52"/>
  <c r="E218"/>
  <c r="I217"/>
  <c r="E217"/>
  <c r="I224" l="1"/>
  <c r="I225"/>
  <c r="E224"/>
  <c r="E225"/>
  <c r="F134" l="1"/>
  <c r="I134" s="1"/>
  <c r="J97"/>
  <c r="I97"/>
  <c r="H97"/>
  <c r="E97"/>
  <c r="J74"/>
  <c r="I74"/>
  <c r="H74"/>
  <c r="E74"/>
  <c r="J51"/>
  <c r="I51"/>
  <c r="H51"/>
  <c r="E51"/>
  <c r="C26"/>
  <c r="F26"/>
  <c r="G26"/>
  <c r="D39" s="1"/>
  <c r="D26"/>
  <c r="K97" l="1"/>
  <c r="I26"/>
  <c r="K51"/>
  <c r="K74"/>
  <c r="H26"/>
  <c r="J26"/>
  <c r="K26" s="1"/>
  <c r="K225"/>
  <c r="H225"/>
  <c r="B225"/>
  <c r="K224"/>
  <c r="H224"/>
  <c r="B224"/>
  <c r="H220"/>
  <c r="I221"/>
  <c r="I222"/>
  <c r="I223"/>
  <c r="H218"/>
  <c r="I220" l="1"/>
  <c r="I211"/>
  <c r="I203"/>
  <c r="I199"/>
  <c r="I196"/>
  <c r="J197"/>
  <c r="I197"/>
  <c r="I198"/>
  <c r="I201"/>
  <c r="I204"/>
  <c r="I205"/>
  <c r="I206"/>
  <c r="I207"/>
  <c r="I208"/>
  <c r="I209"/>
  <c r="I210"/>
  <c r="I212"/>
  <c r="I213"/>
  <c r="I214"/>
  <c r="I215"/>
  <c r="I216"/>
  <c r="E193"/>
  <c r="E194"/>
  <c r="I189"/>
  <c r="I190"/>
  <c r="I191"/>
  <c r="I192"/>
  <c r="I188"/>
  <c r="I187"/>
  <c r="I184"/>
  <c r="I185"/>
  <c r="I186"/>
  <c r="I182"/>
  <c r="I183"/>
  <c r="I180"/>
  <c r="I181"/>
  <c r="I179"/>
  <c r="I175"/>
  <c r="J172"/>
  <c r="I171"/>
  <c r="I172"/>
  <c r="I173"/>
  <c r="I177"/>
  <c r="E169"/>
  <c r="I153" l="1"/>
  <c r="I152"/>
  <c r="I150"/>
  <c r="I149"/>
  <c r="I151"/>
  <c r="I155"/>
  <c r="I156"/>
  <c r="I157"/>
  <c r="I158"/>
  <c r="I159"/>
  <c r="I160"/>
  <c r="I161"/>
  <c r="I162"/>
  <c r="I163"/>
  <c r="I164"/>
  <c r="I165"/>
  <c r="I166"/>
  <c r="I167"/>
  <c r="I168"/>
  <c r="I169"/>
  <c r="F138"/>
  <c r="I138" s="1"/>
  <c r="G134"/>
  <c r="H120"/>
  <c r="E120"/>
  <c r="H22"/>
  <c r="H23"/>
  <c r="H24"/>
  <c r="H25"/>
  <c r="J150" l="1"/>
  <c r="J134"/>
  <c r="G138"/>
  <c r="J138" s="1"/>
  <c r="D34"/>
  <c r="E220"/>
  <c r="K220" s="1"/>
  <c r="H217"/>
  <c r="K217" s="1"/>
  <c r="E197"/>
  <c r="H193"/>
  <c r="E176"/>
  <c r="E173"/>
  <c r="K173" s="1"/>
  <c r="B153"/>
  <c r="B151"/>
  <c r="H152"/>
  <c r="H151"/>
  <c r="G139"/>
  <c r="J139" s="1"/>
  <c r="G140"/>
  <c r="G141"/>
  <c r="J141" s="1"/>
  <c r="G142"/>
  <c r="G143"/>
  <c r="G144"/>
  <c r="J144" s="1"/>
  <c r="J145"/>
  <c r="F139"/>
  <c r="I139" s="1"/>
  <c r="F140"/>
  <c r="I140" s="1"/>
  <c r="F141"/>
  <c r="I141" s="1"/>
  <c r="F142"/>
  <c r="I142" s="1"/>
  <c r="F143"/>
  <c r="I143" s="1"/>
  <c r="F144"/>
  <c r="I144" s="1"/>
  <c r="I145"/>
  <c r="E145"/>
  <c r="B145"/>
  <c r="J121"/>
  <c r="E99"/>
  <c r="H99"/>
  <c r="E93"/>
  <c r="J71"/>
  <c r="C39"/>
  <c r="E26"/>
  <c r="H145" l="1"/>
  <c r="K145" s="1"/>
  <c r="E35" l="1"/>
  <c r="E36"/>
  <c r="E37"/>
  <c r="E38"/>
  <c r="E39"/>
  <c r="I24"/>
  <c r="J24"/>
  <c r="I25"/>
  <c r="J25"/>
  <c r="I21"/>
  <c r="J21"/>
  <c r="I22"/>
  <c r="J22"/>
  <c r="I23"/>
  <c r="J23"/>
  <c r="I19"/>
  <c r="J19"/>
  <c r="I20"/>
  <c r="J20"/>
  <c r="J16"/>
  <c r="I16"/>
  <c r="I99"/>
  <c r="J99"/>
  <c r="E207"/>
  <c r="K21" l="1"/>
  <c r="K24"/>
  <c r="K99"/>
  <c r="K23"/>
  <c r="K22"/>
  <c r="K20"/>
  <c r="K19"/>
  <c r="K25"/>
  <c r="H223"/>
  <c r="E223"/>
  <c r="J125"/>
  <c r="I125"/>
  <c r="H125"/>
  <c r="E125"/>
  <c r="H192"/>
  <c r="H191"/>
  <c r="H190"/>
  <c r="H189"/>
  <c r="H188"/>
  <c r="H187"/>
  <c r="H186"/>
  <c r="H185"/>
  <c r="H184"/>
  <c r="H183"/>
  <c r="H182"/>
  <c r="H181"/>
  <c r="H180"/>
  <c r="H179"/>
  <c r="H178"/>
  <c r="H177"/>
  <c r="H175"/>
  <c r="H174"/>
  <c r="H172"/>
  <c r="H171"/>
  <c r="H169"/>
  <c r="K169" s="1"/>
  <c r="H149"/>
  <c r="H150"/>
  <c r="H153"/>
  <c r="H154"/>
  <c r="H155"/>
  <c r="H156"/>
  <c r="H157"/>
  <c r="H158"/>
  <c r="H159"/>
  <c r="H160"/>
  <c r="H161"/>
  <c r="H162"/>
  <c r="H163"/>
  <c r="H164"/>
  <c r="H165"/>
  <c r="H166"/>
  <c r="H167"/>
  <c r="H168"/>
  <c r="H71"/>
  <c r="I71"/>
  <c r="K71" s="1"/>
  <c r="E71"/>
  <c r="E19"/>
  <c r="H19"/>
  <c r="E20"/>
  <c r="H20"/>
  <c r="E21"/>
  <c r="H21"/>
  <c r="E22"/>
  <c r="E23"/>
  <c r="E24"/>
  <c r="E25"/>
  <c r="K223" l="1"/>
  <c r="K125"/>
  <c r="F247" l="1"/>
  <c r="F245"/>
  <c r="F241"/>
  <c r="F237"/>
  <c r="F236"/>
  <c r="F235"/>
  <c r="H222"/>
  <c r="E222"/>
  <c r="H221"/>
  <c r="E221"/>
  <c r="H216"/>
  <c r="E216"/>
  <c r="H215"/>
  <c r="E215"/>
  <c r="H214"/>
  <c r="E214"/>
  <c r="H213"/>
  <c r="E213"/>
  <c r="H212"/>
  <c r="E212"/>
  <c r="H211"/>
  <c r="E211"/>
  <c r="H210"/>
  <c r="E210"/>
  <c r="H209"/>
  <c r="E209"/>
  <c r="H208"/>
  <c r="E208"/>
  <c r="H207"/>
  <c r="K207" s="1"/>
  <c r="H206"/>
  <c r="E206"/>
  <c r="H205"/>
  <c r="E205"/>
  <c r="H204"/>
  <c r="E204"/>
  <c r="H203"/>
  <c r="E203"/>
  <c r="H202"/>
  <c r="E202"/>
  <c r="H201"/>
  <c r="E201"/>
  <c r="H200"/>
  <c r="E200"/>
  <c r="H199"/>
  <c r="E199"/>
  <c r="H198"/>
  <c r="E198"/>
  <c r="H197"/>
  <c r="K197" s="1"/>
  <c r="H196"/>
  <c r="E196"/>
  <c r="E192"/>
  <c r="K192" s="1"/>
  <c r="E191"/>
  <c r="K191" s="1"/>
  <c r="E190"/>
  <c r="K190" s="1"/>
  <c r="E189"/>
  <c r="K189" s="1"/>
  <c r="E188"/>
  <c r="K188" s="1"/>
  <c r="E187"/>
  <c r="K187" s="1"/>
  <c r="E186"/>
  <c r="K186" s="1"/>
  <c r="E185"/>
  <c r="K185" s="1"/>
  <c r="E184"/>
  <c r="K184" s="1"/>
  <c r="K183"/>
  <c r="E182"/>
  <c r="K182" s="1"/>
  <c r="E181"/>
  <c r="K181" s="1"/>
  <c r="E180"/>
  <c r="K180" s="1"/>
  <c r="E178"/>
  <c r="E177"/>
  <c r="K177" s="1"/>
  <c r="E175"/>
  <c r="K175" s="1"/>
  <c r="E174"/>
  <c r="E172"/>
  <c r="K172" s="1"/>
  <c r="E168"/>
  <c r="K168" s="1"/>
  <c r="E167"/>
  <c r="K167" s="1"/>
  <c r="E166"/>
  <c r="K166" s="1"/>
  <c r="E165"/>
  <c r="K165" s="1"/>
  <c r="E164"/>
  <c r="K164" s="1"/>
  <c r="E163"/>
  <c r="K163" s="1"/>
  <c r="E162"/>
  <c r="K162" s="1"/>
  <c r="E161"/>
  <c r="K161" s="1"/>
  <c r="E160"/>
  <c r="K160" s="1"/>
  <c r="E159"/>
  <c r="K159" s="1"/>
  <c r="E158"/>
  <c r="K158" s="1"/>
  <c r="E157"/>
  <c r="K157" s="1"/>
  <c r="E156"/>
  <c r="K156" s="1"/>
  <c r="E155"/>
  <c r="K155" s="1"/>
  <c r="E154"/>
  <c r="E153"/>
  <c r="K153" s="1"/>
  <c r="E152"/>
  <c r="K152" s="1"/>
  <c r="E151"/>
  <c r="K151" s="1"/>
  <c r="E150"/>
  <c r="K150" s="1"/>
  <c r="H144"/>
  <c r="E144"/>
  <c r="H143"/>
  <c r="E143"/>
  <c r="H142"/>
  <c r="E142"/>
  <c r="H141"/>
  <c r="E141"/>
  <c r="H140"/>
  <c r="E140"/>
  <c r="H139"/>
  <c r="E139"/>
  <c r="H138"/>
  <c r="E138"/>
  <c r="J124"/>
  <c r="I124"/>
  <c r="H124"/>
  <c r="E124"/>
  <c r="J123"/>
  <c r="I123"/>
  <c r="H123"/>
  <c r="E123"/>
  <c r="J122"/>
  <c r="I122"/>
  <c r="H122"/>
  <c r="E122"/>
  <c r="I121"/>
  <c r="H121"/>
  <c r="E121"/>
  <c r="J120"/>
  <c r="I120"/>
  <c r="J117"/>
  <c r="I117"/>
  <c r="H117"/>
  <c r="E117"/>
  <c r="J116"/>
  <c r="I116"/>
  <c r="H116"/>
  <c r="E116"/>
  <c r="J115"/>
  <c r="I115"/>
  <c r="H115"/>
  <c r="E115"/>
  <c r="J114"/>
  <c r="I114"/>
  <c r="H114"/>
  <c r="E114"/>
  <c r="J113"/>
  <c r="I113"/>
  <c r="H113"/>
  <c r="E113"/>
  <c r="J112"/>
  <c r="I112"/>
  <c r="H112"/>
  <c r="E112"/>
  <c r="J111"/>
  <c r="I111"/>
  <c r="H111"/>
  <c r="E111"/>
  <c r="J110"/>
  <c r="I110"/>
  <c r="H110"/>
  <c r="E110"/>
  <c r="J109"/>
  <c r="I109"/>
  <c r="H109"/>
  <c r="E109"/>
  <c r="J108"/>
  <c r="I108"/>
  <c r="H108"/>
  <c r="E108"/>
  <c r="J107"/>
  <c r="I107"/>
  <c r="H107"/>
  <c r="E107"/>
  <c r="J106"/>
  <c r="I106"/>
  <c r="H106"/>
  <c r="E106"/>
  <c r="J105"/>
  <c r="I105"/>
  <c r="H105"/>
  <c r="E105"/>
  <c r="J104"/>
  <c r="I104"/>
  <c r="H104"/>
  <c r="E104"/>
  <c r="J103"/>
  <c r="I103"/>
  <c r="H103"/>
  <c r="E103"/>
  <c r="J102"/>
  <c r="I102"/>
  <c r="H102"/>
  <c r="E102"/>
  <c r="J101"/>
  <c r="I101"/>
  <c r="H101"/>
  <c r="E101"/>
  <c r="J100"/>
  <c r="I100"/>
  <c r="H100"/>
  <c r="E100"/>
  <c r="J98"/>
  <c r="I98"/>
  <c r="H98"/>
  <c r="E98"/>
  <c r="J94"/>
  <c r="I94"/>
  <c r="H94"/>
  <c r="E94"/>
  <c r="J93"/>
  <c r="I93"/>
  <c r="H93"/>
  <c r="J92"/>
  <c r="I92"/>
  <c r="H92"/>
  <c r="E92"/>
  <c r="J91"/>
  <c r="I91"/>
  <c r="H91"/>
  <c r="E91"/>
  <c r="J90"/>
  <c r="I90"/>
  <c r="H90"/>
  <c r="E90"/>
  <c r="J89"/>
  <c r="I89"/>
  <c r="H89"/>
  <c r="E89"/>
  <c r="J88"/>
  <c r="I88"/>
  <c r="H88"/>
  <c r="E88"/>
  <c r="J87"/>
  <c r="I87"/>
  <c r="H87"/>
  <c r="E87"/>
  <c r="J86"/>
  <c r="I86"/>
  <c r="H86"/>
  <c r="E86"/>
  <c r="J85"/>
  <c r="I85"/>
  <c r="H85"/>
  <c r="E85"/>
  <c r="J84"/>
  <c r="I84"/>
  <c r="H84"/>
  <c r="E84"/>
  <c r="J83"/>
  <c r="I83"/>
  <c r="H83"/>
  <c r="E83"/>
  <c r="J82"/>
  <c r="I82"/>
  <c r="H82"/>
  <c r="E82"/>
  <c r="J81"/>
  <c r="I81"/>
  <c r="H81"/>
  <c r="E81"/>
  <c r="J80"/>
  <c r="I80"/>
  <c r="H80"/>
  <c r="E80"/>
  <c r="J79"/>
  <c r="I79"/>
  <c r="H79"/>
  <c r="E79"/>
  <c r="J78"/>
  <c r="I78"/>
  <c r="H78"/>
  <c r="E78"/>
  <c r="J77"/>
  <c r="I77"/>
  <c r="H77"/>
  <c r="E77"/>
  <c r="J76"/>
  <c r="I76"/>
  <c r="H76"/>
  <c r="E76"/>
  <c r="J75"/>
  <c r="I75"/>
  <c r="H75"/>
  <c r="E75"/>
  <c r="J70"/>
  <c r="I70"/>
  <c r="H70"/>
  <c r="E70"/>
  <c r="J69"/>
  <c r="I69"/>
  <c r="H69"/>
  <c r="E69"/>
  <c r="J68"/>
  <c r="I68"/>
  <c r="H68"/>
  <c r="E68"/>
  <c r="J67"/>
  <c r="I67"/>
  <c r="H67"/>
  <c r="E67"/>
  <c r="J66"/>
  <c r="I66"/>
  <c r="H66"/>
  <c r="E66"/>
  <c r="J65"/>
  <c r="I65"/>
  <c r="H65"/>
  <c r="E65"/>
  <c r="J64"/>
  <c r="I64"/>
  <c r="H64"/>
  <c r="E64"/>
  <c r="J63"/>
  <c r="I63"/>
  <c r="H63"/>
  <c r="E63"/>
  <c r="J62"/>
  <c r="I62"/>
  <c r="H62"/>
  <c r="E62"/>
  <c r="J61"/>
  <c r="I61"/>
  <c r="H61"/>
  <c r="E61"/>
  <c r="J60"/>
  <c r="I60"/>
  <c r="H60"/>
  <c r="E60"/>
  <c r="J59"/>
  <c r="I59"/>
  <c r="H59"/>
  <c r="E59"/>
  <c r="J58"/>
  <c r="I58"/>
  <c r="H58"/>
  <c r="E58"/>
  <c r="J57"/>
  <c r="I57"/>
  <c r="H57"/>
  <c r="E57"/>
  <c r="J56"/>
  <c r="I56"/>
  <c r="H56"/>
  <c r="E56"/>
  <c r="J55"/>
  <c r="I55"/>
  <c r="H55"/>
  <c r="E55"/>
  <c r="J54"/>
  <c r="I54"/>
  <c r="H54"/>
  <c r="E54"/>
  <c r="J53"/>
  <c r="I53"/>
  <c r="H53"/>
  <c r="E53"/>
  <c r="J52"/>
  <c r="I52"/>
  <c r="H52"/>
  <c r="E52"/>
  <c r="C34"/>
  <c r="H16"/>
  <c r="E16"/>
  <c r="K221" l="1"/>
  <c r="K222"/>
  <c r="K198"/>
  <c r="K199"/>
  <c r="K201"/>
  <c r="K203"/>
  <c r="K204"/>
  <c r="K205"/>
  <c r="K206"/>
  <c r="K139"/>
  <c r="K140"/>
  <c r="K141"/>
  <c r="K142"/>
  <c r="K143"/>
  <c r="K144"/>
  <c r="K196"/>
  <c r="K208"/>
  <c r="K209"/>
  <c r="K210"/>
  <c r="K211"/>
  <c r="K212"/>
  <c r="K213"/>
  <c r="K214"/>
  <c r="K215"/>
  <c r="K216"/>
  <c r="K138"/>
  <c r="E34"/>
  <c r="K102"/>
  <c r="K103"/>
  <c r="K104"/>
  <c r="K105"/>
  <c r="K106"/>
  <c r="K107"/>
  <c r="K108"/>
  <c r="K109"/>
  <c r="K110"/>
  <c r="K111"/>
  <c r="K112"/>
  <c r="K113"/>
  <c r="K114"/>
  <c r="K115"/>
  <c r="K116"/>
  <c r="K117"/>
  <c r="K121"/>
  <c r="K122"/>
  <c r="K123"/>
  <c r="K124"/>
  <c r="K52"/>
  <c r="K54"/>
  <c r="K56"/>
  <c r="K57"/>
  <c r="K58"/>
  <c r="K59"/>
  <c r="K60"/>
  <c r="K61"/>
  <c r="K62"/>
  <c r="K63"/>
  <c r="K64"/>
  <c r="K65"/>
  <c r="K66"/>
  <c r="K67"/>
  <c r="K68"/>
  <c r="K69"/>
  <c r="K70"/>
  <c r="K75"/>
  <c r="K77"/>
  <c r="K79"/>
  <c r="K80"/>
  <c r="K81"/>
  <c r="K82"/>
  <c r="K83"/>
  <c r="K84"/>
  <c r="K85"/>
  <c r="K86"/>
  <c r="K87"/>
  <c r="K88"/>
  <c r="K89"/>
  <c r="K90"/>
  <c r="K91"/>
  <c r="K92"/>
  <c r="K93"/>
  <c r="K94"/>
  <c r="K98"/>
  <c r="K100"/>
  <c r="K120"/>
  <c r="K101"/>
  <c r="K78"/>
  <c r="K76"/>
  <c r="E134"/>
  <c r="K55"/>
  <c r="K53"/>
  <c r="K16"/>
  <c r="H134"/>
  <c r="K134" s="1"/>
  <c r="E149"/>
  <c r="K149" s="1"/>
  <c r="E171"/>
  <c r="K171" s="1"/>
  <c r="E179"/>
  <c r="K179" s="1"/>
</calcChain>
</file>

<file path=xl/sharedStrings.xml><?xml version="1.0" encoding="utf-8"?>
<sst xmlns="http://schemas.openxmlformats.org/spreadsheetml/2006/main" count="373" uniqueCount="234">
  <si>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</si>
  <si>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</si>
  <si>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</si>
  <si>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</si>
  <si>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</si>
  <si>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</si>
  <si>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</si>
  <si>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</si>
  <si>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</si>
  <si>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</si>
  <si>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</si>
  <si>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</si>
  <si>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</si>
  <si>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</si>
  <si>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</si>
  <si>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</si>
  <si>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</si>
  <si>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</si>
  <si>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</si>
  <si>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</si>
  <si>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</si>
  <si>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</si>
  <si>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</si>
  <si>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</si>
  <si>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</si>
  <si>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</si>
  <si>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</si>
  <si>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</si>
  <si>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</si>
  <si>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</si>
  <si>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</si>
  <si>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</si>
  <si>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</si>
  <si>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</si>
  <si>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</si>
  <si>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</si>
  <si>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</si>
  <si>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</si>
  <si>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</si>
  <si>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</si>
  <si>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</si>
  <si>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</si>
  <si>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</si>
  <si>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</si>
  <si>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</si>
  <si>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</si>
  <si>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</si>
  <si>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</si>
  <si>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</si>
  <si>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</si>
  <si>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</si>
  <si>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</si>
  <si>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</si>
  <si>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</si>
  <si>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</si>
  <si>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</si>
  <si>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</si>
  <si>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</si>
  <si>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</si>
  <si>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</si>
  <si>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</si>
  <si>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</si>
  <si>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</si>
  <si>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</si>
  <si>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</si>
  <si>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</si>
  <si>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</si>
  <si>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</si>
  <si>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</si>
  <si>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</si>
  <si>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</si>
  <si>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</si>
  <si>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</si>
  <si>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</si>
  <si>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</si>
  <si>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</si>
  <si>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</si>
  <si>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</si>
  <si>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</si>
  <si>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</si>
  <si>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</si>
  <si>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</si>
  <si>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</si>
  <si>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</si>
  <si>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</si>
  <si>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</si>
  <si>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</si>
  <si>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</si>
  <si>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</si>
  <si>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</si>
  <si>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</si>
  <si>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</si>
  <si>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</si>
  <si>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</si>
  <si>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</si>
  <si>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</si>
  <si>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</si>
  <si>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</si>
  <si>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</si>
  <si>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</si>
  <si>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</si>
  <si>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</si>
  <si>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</si>
  <si>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</si>
  <si>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</si>
  <si>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</si>
  <si>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</si>
  <si>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</si>
  <si>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</si>
  <si>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</si>
  <si>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</si>
  <si>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</si>
  <si>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</si>
  <si>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</si>
  <si>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</si>
  <si>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Управління житлово-комунального господарства та будівництва Ніжинської міської ради</t>
  </si>
  <si>
    <t>Видатки  передбачаються відповідно до  потреби на  відповідний період.</t>
  </si>
  <si>
    <t>Організація благоустрою населених пунктів</t>
  </si>
  <si>
    <t>Підвищення рівня благоустрою міста</t>
  </si>
  <si>
    <t>Забезпечення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t>
  </si>
  <si>
    <t>Збереження та утримання на належному рівні зеленої зони населеного пункту та поліпшення його екологічних умов</t>
  </si>
  <si>
    <t>Забезпечення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t>
  </si>
  <si>
    <t>Забезпечення карантинним та дитячими майданчиками</t>
  </si>
  <si>
    <t>Забезпечення реконструкції та розвитку кладовищ міста та удосконалення поводження з твердими побутовими відходами</t>
  </si>
  <si>
    <t>Забезпечення збереження енергоресурсів (оплата за користування електроенергією вуличного освітлення та постачання природного газу до пам’ятного знаку "Вічний вогонь")</t>
  </si>
  <si>
    <t>Забезпечення інших видів робіт по благоустрою (громадські роботи, поховання безрідних, проведення технагляду, завезення піску, малярні роботи, обслуговування громадського туалету)</t>
  </si>
  <si>
    <t>обсяг видатків на ремонт та встановлення дорожніх знаків</t>
  </si>
  <si>
    <t>обсяг видатків на впорядкування МАФ, ремонт пам’ятників та пам’ятних знаків, автобусних зупинок та огорожі</t>
  </si>
  <si>
    <t>обсяг видатків на зрізування та обрізування дерев</t>
  </si>
  <si>
    <t>обсяг видатків на розчистку водовідвідних каналів</t>
  </si>
  <si>
    <t>обсяг видатків на встановлення та заміну світоточок</t>
  </si>
  <si>
    <t>обсяг видатків на обслуговування мереж вуличного освітлення</t>
  </si>
  <si>
    <t>обсяг видатків на придбання світильників</t>
  </si>
  <si>
    <t>обсяг видатків передбачених на надання послуг з відлову та стерилізації безпритульних тварин</t>
  </si>
  <si>
    <t>обсяг видатків на поточний ремонт дитячих майданчиків</t>
  </si>
  <si>
    <t>обсяг видатків на реконструкцію, розвиток кладовищ міста</t>
  </si>
  <si>
    <t>обсяг видатків на удосконалення поводження з твердими побутовими відходами</t>
  </si>
  <si>
    <t>вивіз стихійних сміттєзвалищ</t>
  </si>
  <si>
    <t>обсяг видатків на оплату електроенергії</t>
  </si>
  <si>
    <t>обсяг видатків на оплату природного газу</t>
  </si>
  <si>
    <t>обсяг видатків на захоронення безрідних</t>
  </si>
  <si>
    <t>обсяг видатків на проведення технагляду</t>
  </si>
  <si>
    <t>обсяг видатків на обслуговування громадського туалету</t>
  </si>
  <si>
    <t>кількість дорожніх знаків, які планується відремонтувати та встановити</t>
  </si>
  <si>
    <t>кількість МАФ по місту, пам’ятників та пам’ятних знаків, автобусних зупинок та огорож, які заплановано впорядкувати</t>
  </si>
  <si>
    <t>кількість контейнерів та турнікетів, які плануються придбати</t>
  </si>
  <si>
    <t>кількість дерев, що планується зрізати</t>
  </si>
  <si>
    <t>кількість м.кан.очищення водовідвідних канав</t>
  </si>
  <si>
    <t>установлення та заміна одієї світодіодної світоточки</t>
  </si>
  <si>
    <t>обслуговування мереж вуличного освітлення</t>
  </si>
  <si>
    <t>придбання світильників</t>
  </si>
  <si>
    <t>кількість виловлених та стерилізованих собак</t>
  </si>
  <si>
    <t>кількість дитячих майданчиків, що планується відремонтувати</t>
  </si>
  <si>
    <t>кількість кладовищ міста, які обслуговуються</t>
  </si>
  <si>
    <t>кількість діючих сміттєприймальних пунктів міста</t>
  </si>
  <si>
    <t>кількість сміття що планується вивезти при ліквідації сміттєзвалищ</t>
  </si>
  <si>
    <t>кількість електроенергії, що передбачається спожити</t>
  </si>
  <si>
    <t>кількість газу, що передбачається спожити</t>
  </si>
  <si>
    <t>кількість безрідних, яких планується захоронити</t>
  </si>
  <si>
    <t>кількість об’єктів, на яких планується провести технагляд</t>
  </si>
  <si>
    <t>кількість причепів машин які планується перевезення піску, грунту та дров</t>
  </si>
  <si>
    <t>кількість громадських вбиралень</t>
  </si>
  <si>
    <t>середня вартість на ремонт та встановлення дорожніх знаків</t>
  </si>
  <si>
    <t>середня вартість виконання одного впорядкованого МАФ, пам’ятників, автобусних зупинок та огорож</t>
  </si>
  <si>
    <t>середня вартість одного контейнерного майданчика та турнікета</t>
  </si>
  <si>
    <t>середня вартість одного зрізаного дерева</t>
  </si>
  <si>
    <t>середня вартість м.кан. очищення водовідвідних канав</t>
  </si>
  <si>
    <t>середня вартість установлення та заміна однієї  світоточки</t>
  </si>
  <si>
    <t>середня вартість обслуговування 1 км мереж вуличного освітлення</t>
  </si>
  <si>
    <t>середня вартість придбання 1 світильника</t>
  </si>
  <si>
    <t>середня вартість однієї виловленої та стерилізованої собаки</t>
  </si>
  <si>
    <t>середня вартість ремонту одного дитячого майданчика</t>
  </si>
  <si>
    <t>середня вартість обслуговування одного кладовища</t>
  </si>
  <si>
    <t>середня вартість обслуговування одного сміттєприймального пункту</t>
  </si>
  <si>
    <t>середня вартість 1 м3 сміття</t>
  </si>
  <si>
    <t>середня вартість 1 кВт електроенергії</t>
  </si>
  <si>
    <t>середня вартість 1 куб.м газу</t>
  </si>
  <si>
    <t>середня вартість захороненого одного безрідного</t>
  </si>
  <si>
    <t>середня вартість по технагляду одного об’єкта</t>
  </si>
  <si>
    <t>середня вартість одного причепу по перевезенню грунту піску та дров</t>
  </si>
  <si>
    <t>середня вартість обслуговування одного туалету</t>
  </si>
  <si>
    <t>темп зростання обсягів видатків на оплату електроенергії в порівнянні з минулим роком</t>
  </si>
  <si>
    <t>Відхилення показників поточного року до показників попереднгього року поясюється виконанням  заходів з благоустрою  території  відповідно  до  потреб відповідного  періоду.</t>
  </si>
  <si>
    <t>кількість систем відеоспостереження, які плануеться придбати</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</si>
  <si>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</si>
  <si>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виконання заходу забезпечення інших видів робіт по благоустрою </t>
  </si>
  <si>
    <t xml:space="preserve">Забезпечення інших видів робіт по благоустрою </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</si>
  <si>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</si>
  <si>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обслуговування заходу забезпечення інших видів робіт по благоустрою </t>
  </si>
  <si>
    <r>
      <t xml:space="preserve">Пояснення причин відхилень фактичних обсягів надходжень від планових - </t>
    </r>
    <r>
      <rPr>
        <i/>
        <sz val="11"/>
        <rFont val="Times New Roman"/>
        <family val="1"/>
        <charset val="204"/>
      </rPr>
      <t>залишок плану(не надані акти виконаних робіт)</t>
    </r>
  </si>
  <si>
    <r>
      <t>Пояснення щодо причин відхилення касовихвидатків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</si>
  <si>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</si>
  <si>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утримання в належному технічному стані об`єктів дорожнього господарства,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 збереження та утримання на належному рівні зеленої зони населеного пункту та поліпшення його екологічних умов,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  карантинним та дитячими майданчиками,     реконструкції та розвитку кладовищ міста та удосконалення поводження з твердими побутовими відходами,   збереження енергоресурсів ,  поховання безрідних, проведення технагляду, завезення піску, малярні роботи, обслуговування громадського туалету</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</si>
  <si>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</si>
  <si>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0620</t>
  </si>
  <si>
    <t xml:space="preserve">Забезпечення виконання проектів переможців громадського бюджету </t>
  </si>
  <si>
    <t>обсяг видатків на придбання контейнерів та огорож контейнерних майданчиків та турнікетів</t>
  </si>
  <si>
    <t>обсяг видатків на виконання проектів</t>
  </si>
  <si>
    <t>установлення та заміна одієї світоточки</t>
  </si>
  <si>
    <t xml:space="preserve">Видатки  передбачаються відповідно до  потреби на  відповідний період. </t>
  </si>
  <si>
    <t>обсяг видатків на зрізування дерев</t>
  </si>
  <si>
    <t>Обсяг видатків на викошування газонів,доглядання клумб та парків</t>
  </si>
  <si>
    <t>Обсяг видатків на розчистку водовідвідних каналів</t>
  </si>
  <si>
    <t>Кількість м.кан. очищення водовідвідних канав</t>
  </si>
  <si>
    <t>Середня вартість викошування 1 м кв. обслуговування клумб, парків</t>
  </si>
  <si>
    <t>Середня вартість м.кан. очищення водовідвідних канав</t>
  </si>
  <si>
    <t>Середня вартість одного інвестиційного проекта</t>
  </si>
  <si>
    <t>Рівень виконання завдання (Збереження та утримання на належному рівні зеленої зони населеного пункту та поліпшення його екологічних умов)</t>
  </si>
  <si>
    <t>Рівень виконання завдання (Забезпечення утримання в належному стані ліній електропередач)</t>
  </si>
  <si>
    <t>рівень виконання заходу забезпечення утримання в належному стані об`єктів транспортної інфраструктури</t>
  </si>
  <si>
    <t>кількість дерев, що планується придбати</t>
  </si>
  <si>
    <t>середня вартість одного дерева</t>
  </si>
  <si>
    <t xml:space="preserve">площа газонів  клумб, парків, що планується доглядати </t>
  </si>
  <si>
    <t>площа клумб парків, що планується доглянути</t>
  </si>
  <si>
    <t>обсяг видатків на завезення піску грунту та дров, солі</t>
  </si>
  <si>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Гарантовано належні  умови  для  благоустрою  території  міста.</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</si>
  <si>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благоустрою  міста і є актуальною.</t>
    </r>
  </si>
  <si>
    <t>обсяг видатків на завезення піску грунту та дров та солі</t>
  </si>
  <si>
    <t>середня вартість 1 кв.м обслуговування клумби та парків</t>
  </si>
  <si>
    <t>Оцінка ефективності бюджетної програми за 2022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</si>
  <si>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У зв’язку із введенням військового стану деякі  роботи  не виконувалися, в межах дії обмежень щодо окремих видатків визначеною постановою КМУ № 590 від 09.06.22 ( зі змінами )</t>
    </r>
  </si>
  <si>
    <t>Обсяг видатків на благоустрій парків</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</si>
  <si>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У зв’язку із введенням військового стану деякі  роботи  не виконувалися, в межах дії обмежень щодо окремих видатків визначеною постановою КМУ № 590 від 09.06.22 ( зі змінами )</t>
    </r>
  </si>
  <si>
    <t>Кількість парків</t>
  </si>
  <si>
    <r>
      <t>Пояснення щодо розбіжностей між фактичними та плановии результативними показниками:</t>
    </r>
    <r>
      <rPr>
        <i/>
        <sz val="11"/>
        <rFont val="Times New Roman"/>
        <family val="1"/>
        <charset val="204"/>
      </rPr>
      <t xml:space="preserve"> У зв’язку із введенням військового стану роботи  не виконувалися</t>
    </r>
  </si>
  <si>
    <t>Середня вартість благоустрою одного парку</t>
  </si>
  <si>
    <r>
      <t xml:space="preserve">Пояснення щодо розбіжностей між фактичними та плановии результативними показниками: </t>
    </r>
    <r>
      <rPr>
        <i/>
        <sz val="11"/>
        <rFont val="Times New Roman"/>
        <family val="1"/>
        <charset val="204"/>
      </rPr>
      <t>У зв’язку із введенням військового стану роботи  не виконувалися</t>
    </r>
  </si>
  <si>
    <t>Завдання програми  виконані на 91,93 %</t>
  </si>
  <si>
    <t>кількість затверджених проектів</t>
  </si>
  <si>
    <t>кількість інвестиційних проектів</t>
  </si>
  <si>
    <t>середня вартість одного проекта</t>
  </si>
  <si>
    <r>
      <t>5.7    «Стан фінансової дисципліни» :</t>
    </r>
    <r>
      <rPr>
        <i/>
        <sz val="11"/>
        <rFont val="Times New Roman"/>
        <family val="1"/>
        <charset val="204"/>
      </rPr>
      <t xml:space="preserve"> Станом на 01.01.2023 р. відсуьня кредиторська заборгованість</t>
    </r>
  </si>
  <si>
    <t>Т.в.о головного  бухгалтера</t>
  </si>
  <si>
    <t>Інна СТУПКО</t>
  </si>
</sst>
</file>

<file path=xl/styles.xml><?xml version="1.0" encoding="utf-8"?>
<styleSheet xmlns="http://schemas.openxmlformats.org/spreadsheetml/2006/main">
  <numFmts count="3">
    <numFmt numFmtId="43" formatCode="_-* #,##0.00\ _₽_-;\-* #,##0.00\ _₽_-;_-* &quot;-&quot;??\ _₽_-;_-@_-"/>
    <numFmt numFmtId="164" formatCode="0.0"/>
    <numFmt numFmtId="165" formatCode="#,##0.00_ ;\-#,##0.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thin">
        <color indexed="64"/>
      </bottom>
      <diagonal/>
    </border>
  </borders>
  <cellStyleXfs count="4">
    <xf numFmtId="0" fontId="0" fillId="0" borderId="0"/>
    <xf numFmtId="0" fontId="1" fillId="0" borderId="1"/>
    <xf numFmtId="43" fontId="8" fillId="0" borderId="0" applyFont="0" applyFill="0" applyBorder="0" applyAlignment="0" applyProtection="0"/>
    <xf numFmtId="0" fontId="13" fillId="0" borderId="1">
      <alignment vertical="top"/>
    </xf>
  </cellStyleXfs>
  <cellXfs count="83">
    <xf numFmtId="0" fontId="0" fillId="0" borderId="0" xfId="0"/>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4" fontId="7" fillId="2" borderId="2" xfId="0" applyNumberFormat="1" applyFont="1" applyFill="1" applyBorder="1" applyAlignment="1">
      <alignment horizontal="center" vertical="center" wrapText="1"/>
    </xf>
    <xf numFmtId="4" fontId="7" fillId="2" borderId="2" xfId="2"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4" fontId="2" fillId="2" borderId="2" xfId="2" applyNumberFormat="1"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NumberFormat="1" applyFont="1" applyFill="1" applyBorder="1" applyAlignment="1">
      <alignment vertical="top" wrapText="1"/>
    </xf>
    <xf numFmtId="4" fontId="7" fillId="2" borderId="5" xfId="2" applyNumberFormat="1" applyFont="1" applyFill="1" applyBorder="1" applyAlignment="1">
      <alignment horizontal="center" vertical="center" wrapText="1"/>
    </xf>
    <xf numFmtId="4" fontId="2" fillId="2" borderId="5" xfId="2" applyNumberFormat="1" applyFont="1" applyFill="1" applyBorder="1" applyAlignment="1">
      <alignment horizontal="center" vertical="center" wrapText="1"/>
    </xf>
    <xf numFmtId="0" fontId="7" fillId="2" borderId="5" xfId="0" applyNumberFormat="1" applyFont="1" applyFill="1" applyBorder="1" applyAlignment="1">
      <alignment vertical="top" wrapText="1"/>
    </xf>
    <xf numFmtId="4" fontId="7" fillId="2" borderId="6" xfId="2" applyNumberFormat="1" applyFont="1" applyFill="1" applyBorder="1" applyAlignment="1">
      <alignment horizontal="center" vertical="center" wrapText="1"/>
    </xf>
    <xf numFmtId="4" fontId="7" fillId="2" borderId="4" xfId="2" applyNumberFormat="1" applyFont="1" applyFill="1" applyBorder="1" applyAlignment="1">
      <alignment horizontal="center" vertical="center" wrapText="1"/>
    </xf>
    <xf numFmtId="4" fontId="2" fillId="2" borderId="4" xfId="2" applyNumberFormat="1" applyFont="1" applyFill="1" applyBorder="1" applyAlignment="1">
      <alignment horizontal="center" vertical="center" wrapText="1"/>
    </xf>
    <xf numFmtId="0" fontId="7" fillId="2" borderId="4" xfId="0" applyNumberFormat="1" applyFont="1" applyFill="1" applyBorder="1" applyAlignment="1">
      <alignment vertical="top" wrapText="1"/>
    </xf>
    <xf numFmtId="165" fontId="7" fillId="2" borderId="4" xfId="2" applyNumberFormat="1" applyFont="1" applyFill="1" applyBorder="1" applyAlignment="1">
      <alignment horizontal="center" vertical="center" wrapText="1"/>
    </xf>
    <xf numFmtId="165" fontId="7" fillId="2" borderId="5" xfId="2" applyNumberFormat="1" applyFont="1" applyFill="1" applyBorder="1" applyAlignment="1">
      <alignment horizontal="center" vertical="center" wrapText="1"/>
    </xf>
    <xf numFmtId="165" fontId="7" fillId="2" borderId="7" xfId="2" applyNumberFormat="1" applyFont="1" applyFill="1" applyBorder="1" applyAlignment="1">
      <alignment horizontal="center" vertical="center" wrapText="1"/>
    </xf>
    <xf numFmtId="165" fontId="2" fillId="2" borderId="4" xfId="2"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165" fontId="7" fillId="2" borderId="2" xfId="2" applyNumberFormat="1" applyFont="1" applyFill="1" applyBorder="1" applyAlignment="1">
      <alignment horizontal="center" vertical="center" wrapText="1"/>
    </xf>
    <xf numFmtId="0" fontId="12" fillId="2" borderId="2" xfId="0" applyFont="1" applyFill="1" applyBorder="1" applyAlignment="1">
      <alignment horizontal="left" vertical="center" wrapText="1"/>
    </xf>
    <xf numFmtId="43" fontId="7" fillId="2" borderId="2" xfId="2" applyFont="1" applyFill="1" applyBorder="1" applyAlignment="1">
      <alignment horizontal="center" vertical="center" wrapText="1"/>
    </xf>
    <xf numFmtId="0" fontId="7" fillId="2" borderId="2" xfId="0" applyFont="1" applyFill="1" applyBorder="1" applyAlignment="1">
      <alignment vertical="center" wrapText="1"/>
    </xf>
    <xf numFmtId="164" fontId="7"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4" fillId="0" borderId="1" xfId="0" applyFont="1" applyFill="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58"/>
  <sheetViews>
    <sheetView tabSelected="1" view="pageBreakPreview" topLeftCell="A57" zoomScaleNormal="100" zoomScaleSheetLayoutView="100" workbookViewId="0">
      <selection activeCell="C209" sqref="C209"/>
    </sheetView>
  </sheetViews>
  <sheetFormatPr defaultColWidth="34" defaultRowHeight="12.75"/>
  <cols>
    <col min="1" max="1" width="5.5703125" style="45" customWidth="1"/>
    <col min="2" max="2" width="34" style="11"/>
    <col min="3" max="3" width="12" style="11" customWidth="1"/>
    <col min="4" max="4" width="11.7109375" style="11" customWidth="1"/>
    <col min="5" max="5" width="12.28515625" style="11" customWidth="1"/>
    <col min="6" max="6" width="12.42578125" style="11" customWidth="1"/>
    <col min="7" max="7" width="12.140625" style="11" customWidth="1"/>
    <col min="8" max="8" width="11.7109375" style="11" customWidth="1"/>
    <col min="9" max="9" width="11.28515625" style="11" customWidth="1"/>
    <col min="10" max="10" width="10.5703125" style="11" customWidth="1"/>
    <col min="11" max="11" width="12.42578125" style="11" customWidth="1"/>
    <col min="12" max="16384" width="34" style="5"/>
  </cols>
  <sheetData>
    <row r="1" spans="1:11">
      <c r="H1" s="59" t="s">
        <v>56</v>
      </c>
      <c r="I1" s="59"/>
      <c r="J1" s="59"/>
      <c r="K1" s="59"/>
    </row>
    <row r="2" spans="1:11" ht="29.45" customHeight="1">
      <c r="H2" s="59" t="s">
        <v>57</v>
      </c>
      <c r="I2" s="59"/>
      <c r="J2" s="59"/>
      <c r="K2" s="59"/>
    </row>
    <row r="3" spans="1:11" ht="18.75">
      <c r="A3" s="58" t="s">
        <v>219</v>
      </c>
      <c r="B3" s="58"/>
      <c r="C3" s="58"/>
      <c r="D3" s="58"/>
      <c r="E3" s="58"/>
      <c r="F3" s="58"/>
      <c r="G3" s="58"/>
      <c r="H3" s="58"/>
      <c r="I3" s="58"/>
      <c r="J3" s="58"/>
      <c r="K3" s="58"/>
    </row>
    <row r="4" spans="1:11" ht="34.9" customHeight="1">
      <c r="A4" s="44" t="s">
        <v>58</v>
      </c>
      <c r="B4" s="12">
        <v>1200000</v>
      </c>
      <c r="C4" s="12"/>
      <c r="D4" s="58" t="s">
        <v>115</v>
      </c>
      <c r="E4" s="58"/>
      <c r="F4" s="58"/>
      <c r="G4" s="58"/>
      <c r="H4" s="58"/>
      <c r="I4" s="58"/>
      <c r="J4" s="58"/>
      <c r="K4" s="58"/>
    </row>
    <row r="5" spans="1:11" ht="18" customHeight="1">
      <c r="A5" s="46"/>
      <c r="B5" s="13" t="s">
        <v>59</v>
      </c>
      <c r="C5" s="13"/>
      <c r="D5" s="60" t="s">
        <v>60</v>
      </c>
      <c r="E5" s="60"/>
      <c r="F5" s="60"/>
      <c r="G5" s="60"/>
      <c r="H5" s="60"/>
      <c r="I5" s="60"/>
      <c r="J5" s="60"/>
      <c r="K5" s="60"/>
    </row>
    <row r="6" spans="1:11" ht="35.450000000000003" customHeight="1">
      <c r="A6" s="44" t="s">
        <v>61</v>
      </c>
      <c r="B6" s="12">
        <v>1210000</v>
      </c>
      <c r="C6" s="12"/>
      <c r="D6" s="58" t="s">
        <v>115</v>
      </c>
      <c r="E6" s="58"/>
      <c r="F6" s="58"/>
      <c r="G6" s="58"/>
      <c r="H6" s="58"/>
      <c r="I6" s="58"/>
      <c r="J6" s="58"/>
      <c r="K6" s="58"/>
    </row>
    <row r="7" spans="1:11" ht="18" customHeight="1">
      <c r="B7" s="13" t="s">
        <v>59</v>
      </c>
      <c r="D7" s="60" t="s">
        <v>62</v>
      </c>
      <c r="E7" s="60"/>
      <c r="F7" s="60"/>
      <c r="G7" s="60"/>
      <c r="H7" s="60"/>
      <c r="I7" s="60"/>
      <c r="J7" s="60"/>
      <c r="K7" s="60"/>
    </row>
    <row r="8" spans="1:11" s="2" customFormat="1" ht="27.2" customHeight="1">
      <c r="A8" s="44" t="s">
        <v>63</v>
      </c>
      <c r="B8" s="12">
        <v>1216030</v>
      </c>
      <c r="C8" s="14" t="s">
        <v>194</v>
      </c>
      <c r="D8" s="58" t="s">
        <v>117</v>
      </c>
      <c r="E8" s="58"/>
      <c r="F8" s="58"/>
      <c r="G8" s="58"/>
      <c r="H8" s="58"/>
      <c r="I8" s="58"/>
      <c r="J8" s="58"/>
      <c r="K8" s="58"/>
    </row>
    <row r="9" spans="1:11" s="4" customFormat="1" ht="18.75">
      <c r="A9" s="44"/>
      <c r="B9" s="13" t="s">
        <v>59</v>
      </c>
      <c r="C9" s="15" t="s">
        <v>64</v>
      </c>
      <c r="D9" s="13"/>
      <c r="E9" s="13"/>
      <c r="F9" s="13"/>
      <c r="G9" s="13"/>
      <c r="H9" s="13"/>
      <c r="I9" s="13"/>
      <c r="J9" s="13"/>
      <c r="K9" s="13"/>
    </row>
    <row r="10" spans="1:11" s="4" customFormat="1" ht="24" customHeight="1">
      <c r="A10" s="44" t="s">
        <v>65</v>
      </c>
      <c r="B10" s="12" t="s">
        <v>66</v>
      </c>
      <c r="C10" s="63" t="s">
        <v>118</v>
      </c>
      <c r="D10" s="63"/>
      <c r="E10" s="63"/>
      <c r="F10" s="63"/>
      <c r="G10" s="63"/>
      <c r="H10" s="63"/>
      <c r="I10" s="63"/>
      <c r="J10" s="63"/>
      <c r="K10" s="63"/>
    </row>
    <row r="11" spans="1:11" s="4" customFormat="1" ht="16.899999999999999" customHeight="1">
      <c r="A11" s="44" t="s">
        <v>67</v>
      </c>
      <c r="B11" s="64" t="s">
        <v>68</v>
      </c>
      <c r="C11" s="64"/>
      <c r="D11" s="64"/>
      <c r="E11" s="64"/>
      <c r="F11" s="64"/>
      <c r="G11" s="64"/>
      <c r="H11" s="64"/>
      <c r="I11" s="64"/>
      <c r="J11" s="64"/>
      <c r="K11" s="64"/>
    </row>
    <row r="12" spans="1:11" ht="18" customHeight="1">
      <c r="A12" s="65" t="s">
        <v>69</v>
      </c>
      <c r="B12" s="66"/>
      <c r="C12" s="66"/>
      <c r="D12" s="66"/>
      <c r="E12" s="66"/>
      <c r="F12" s="66"/>
      <c r="G12" s="66"/>
      <c r="H12" s="66"/>
      <c r="I12" s="66"/>
      <c r="J12" s="66"/>
      <c r="K12" s="66"/>
    </row>
    <row r="13" spans="1:11" ht="16.899999999999999" customHeight="1">
      <c r="A13" s="61" t="s">
        <v>0</v>
      </c>
      <c r="B13" s="62" t="s">
        <v>1</v>
      </c>
      <c r="C13" s="61" t="s">
        <v>2</v>
      </c>
      <c r="D13" s="61"/>
      <c r="E13" s="61"/>
      <c r="F13" s="61" t="s">
        <v>3</v>
      </c>
      <c r="G13" s="61"/>
      <c r="H13" s="61"/>
      <c r="I13" s="61" t="s">
        <v>4</v>
      </c>
      <c r="J13" s="61"/>
      <c r="K13" s="61"/>
    </row>
    <row r="14" spans="1:11" ht="22.5">
      <c r="A14" s="61"/>
      <c r="B14" s="62"/>
      <c r="C14" s="16" t="s">
        <v>70</v>
      </c>
      <c r="D14" s="16" t="s">
        <v>71</v>
      </c>
      <c r="E14" s="16" t="s">
        <v>72</v>
      </c>
      <c r="F14" s="16" t="s">
        <v>70</v>
      </c>
      <c r="G14" s="16" t="s">
        <v>71</v>
      </c>
      <c r="H14" s="16" t="s">
        <v>72</v>
      </c>
      <c r="I14" s="16" t="s">
        <v>70</v>
      </c>
      <c r="J14" s="16" t="s">
        <v>71</v>
      </c>
      <c r="K14" s="16" t="s">
        <v>72</v>
      </c>
    </row>
    <row r="15" spans="1:11" s="1" customFormat="1" ht="11.25">
      <c r="A15" s="16"/>
      <c r="B15" s="16"/>
      <c r="C15" s="16" t="s">
        <v>73</v>
      </c>
      <c r="D15" s="16" t="s">
        <v>74</v>
      </c>
      <c r="E15" s="16" t="s">
        <v>75</v>
      </c>
      <c r="F15" s="16" t="s">
        <v>76</v>
      </c>
      <c r="G15" s="16" t="s">
        <v>77</v>
      </c>
      <c r="H15" s="16" t="s">
        <v>78</v>
      </c>
      <c r="I15" s="16" t="s">
        <v>79</v>
      </c>
      <c r="J15" s="16" t="s">
        <v>80</v>
      </c>
      <c r="K15" s="16" t="s">
        <v>81</v>
      </c>
    </row>
    <row r="16" spans="1:11" s="3" customFormat="1" ht="15">
      <c r="A16" s="48" t="s">
        <v>5</v>
      </c>
      <c r="B16" s="18" t="s">
        <v>109</v>
      </c>
      <c r="C16" s="19">
        <v>36098.58</v>
      </c>
      <c r="D16" s="19">
        <v>1146.6099999999999</v>
      </c>
      <c r="E16" s="19">
        <f>C16+D16</f>
        <v>37245.19</v>
      </c>
      <c r="F16" s="19">
        <v>33184.22</v>
      </c>
      <c r="G16" s="19">
        <v>323.18</v>
      </c>
      <c r="H16" s="19">
        <f>F16+G16</f>
        <v>33507.4</v>
      </c>
      <c r="I16" s="19">
        <f>F16-C16</f>
        <v>-2914.3600000000006</v>
      </c>
      <c r="J16" s="19">
        <f>G16-D16</f>
        <v>-823.42999999999984</v>
      </c>
      <c r="K16" s="19">
        <f>I16+J16</f>
        <v>-3737.7900000000004</v>
      </c>
    </row>
    <row r="17" spans="1:11" ht="45" customHeight="1">
      <c r="A17" s="67" t="s">
        <v>220</v>
      </c>
      <c r="B17" s="62"/>
      <c r="C17" s="62"/>
      <c r="D17" s="62"/>
      <c r="E17" s="62"/>
      <c r="F17" s="62"/>
      <c r="G17" s="62"/>
      <c r="H17" s="62"/>
      <c r="I17" s="62"/>
      <c r="J17" s="62"/>
      <c r="K17" s="62"/>
    </row>
    <row r="18" spans="1:11" ht="15.75">
      <c r="A18" s="48"/>
      <c r="B18" s="20" t="s">
        <v>6</v>
      </c>
      <c r="C18" s="20"/>
      <c r="D18" s="20"/>
      <c r="E18" s="20"/>
      <c r="F18" s="20"/>
      <c r="G18" s="20"/>
      <c r="H18" s="20"/>
      <c r="I18" s="20"/>
      <c r="J18" s="20"/>
      <c r="K18" s="20"/>
    </row>
    <row r="19" spans="1:11" ht="97.9" customHeight="1">
      <c r="A19" s="48">
        <v>1</v>
      </c>
      <c r="B19" s="21" t="s">
        <v>119</v>
      </c>
      <c r="C19" s="10">
        <v>2119.3000000000002</v>
      </c>
      <c r="D19" s="10">
        <v>1015.61</v>
      </c>
      <c r="E19" s="10">
        <f t="shared" ref="E19:E26" si="0">C19+D19</f>
        <v>3134.9100000000003</v>
      </c>
      <c r="F19" s="10">
        <v>2119.3000000000002</v>
      </c>
      <c r="G19" s="10">
        <v>323.18</v>
      </c>
      <c r="H19" s="10">
        <f t="shared" ref="H19:H25" si="1">F19+G19</f>
        <v>2442.48</v>
      </c>
      <c r="I19" s="19">
        <f t="shared" ref="I19:I20" si="2">F19-C19</f>
        <v>0</v>
      </c>
      <c r="J19" s="19">
        <f t="shared" ref="J19:J20" si="3">G19-D19</f>
        <v>-692.43000000000006</v>
      </c>
      <c r="K19" s="19">
        <f t="shared" ref="K19:K20" si="4">I19+J19</f>
        <v>-692.43000000000006</v>
      </c>
    </row>
    <row r="20" spans="1:11" ht="42.6" customHeight="1">
      <c r="A20" s="48">
        <v>2</v>
      </c>
      <c r="B20" s="21" t="s">
        <v>120</v>
      </c>
      <c r="C20" s="10">
        <v>4800</v>
      </c>
      <c r="D20" s="10">
        <v>131</v>
      </c>
      <c r="E20" s="10">
        <f t="shared" si="0"/>
        <v>4931</v>
      </c>
      <c r="F20" s="10">
        <v>4800</v>
      </c>
      <c r="G20" s="10"/>
      <c r="H20" s="10">
        <f t="shared" si="1"/>
        <v>4800</v>
      </c>
      <c r="I20" s="19">
        <f t="shared" si="2"/>
        <v>0</v>
      </c>
      <c r="J20" s="19">
        <f t="shared" si="3"/>
        <v>-131</v>
      </c>
      <c r="K20" s="19">
        <f t="shared" si="4"/>
        <v>-131</v>
      </c>
    </row>
    <row r="21" spans="1:11" ht="72" customHeight="1">
      <c r="A21" s="48">
        <v>3</v>
      </c>
      <c r="B21" s="21" t="s">
        <v>121</v>
      </c>
      <c r="C21" s="10">
        <v>3700</v>
      </c>
      <c r="D21" s="10"/>
      <c r="E21" s="10">
        <f t="shared" si="0"/>
        <v>3700</v>
      </c>
      <c r="F21" s="10">
        <v>3700</v>
      </c>
      <c r="G21" s="10"/>
      <c r="H21" s="10">
        <f t="shared" si="1"/>
        <v>3700</v>
      </c>
      <c r="I21" s="19">
        <f>F21-C21</f>
        <v>0</v>
      </c>
      <c r="J21" s="19">
        <f>G21-D21</f>
        <v>0</v>
      </c>
      <c r="K21" s="19">
        <f>I21+J21</f>
        <v>0</v>
      </c>
    </row>
    <row r="22" spans="1:11" ht="32.450000000000003" customHeight="1">
      <c r="A22" s="48">
        <v>4</v>
      </c>
      <c r="B22" s="21" t="s">
        <v>122</v>
      </c>
      <c r="C22" s="10">
        <v>580</v>
      </c>
      <c r="D22" s="10"/>
      <c r="E22" s="10">
        <f t="shared" si="0"/>
        <v>580</v>
      </c>
      <c r="F22" s="10">
        <v>332.99</v>
      </c>
      <c r="G22" s="10"/>
      <c r="H22" s="10">
        <f t="shared" si="1"/>
        <v>332.99</v>
      </c>
      <c r="I22" s="19">
        <f t="shared" ref="I22:I23" si="5">F22-C22</f>
        <v>-247.01</v>
      </c>
      <c r="J22" s="19">
        <f t="shared" ref="J22:J23" si="6">G22-D22</f>
        <v>0</v>
      </c>
      <c r="K22" s="19">
        <f t="shared" ref="K22:K23" si="7">I22+J22</f>
        <v>-247.01</v>
      </c>
    </row>
    <row r="23" spans="1:11" ht="57" customHeight="1">
      <c r="A23" s="48">
        <v>5</v>
      </c>
      <c r="B23" s="21" t="s">
        <v>123</v>
      </c>
      <c r="C23" s="10">
        <v>17877.45</v>
      </c>
      <c r="D23" s="10"/>
      <c r="E23" s="10">
        <f t="shared" si="0"/>
        <v>17877.45</v>
      </c>
      <c r="F23" s="10">
        <v>17865.36</v>
      </c>
      <c r="G23" s="10"/>
      <c r="H23" s="10">
        <f t="shared" si="1"/>
        <v>17865.36</v>
      </c>
      <c r="I23" s="19">
        <f t="shared" si="5"/>
        <v>-12.090000000000146</v>
      </c>
      <c r="J23" s="19">
        <f t="shared" si="6"/>
        <v>0</v>
      </c>
      <c r="K23" s="19">
        <f t="shared" si="7"/>
        <v>-12.090000000000146</v>
      </c>
    </row>
    <row r="24" spans="1:11" ht="68.45" customHeight="1">
      <c r="A24" s="48">
        <v>6</v>
      </c>
      <c r="B24" s="21" t="s">
        <v>124</v>
      </c>
      <c r="C24" s="10">
        <v>3881.83</v>
      </c>
      <c r="D24" s="10"/>
      <c r="E24" s="10">
        <f t="shared" si="0"/>
        <v>3881.83</v>
      </c>
      <c r="F24" s="10">
        <v>3316.77</v>
      </c>
      <c r="G24" s="22"/>
      <c r="H24" s="22">
        <f t="shared" si="1"/>
        <v>3316.77</v>
      </c>
      <c r="I24" s="23">
        <f>F24-C24</f>
        <v>-565.05999999999995</v>
      </c>
      <c r="J24" s="23">
        <f>G24-D24</f>
        <v>0</v>
      </c>
      <c r="K24" s="23">
        <f>I24+J24</f>
        <v>-565.05999999999995</v>
      </c>
    </row>
    <row r="25" spans="1:11" ht="85.15" customHeight="1">
      <c r="A25" s="48">
        <v>7</v>
      </c>
      <c r="B25" s="24" t="s">
        <v>125</v>
      </c>
      <c r="C25" s="22">
        <v>3140</v>
      </c>
      <c r="D25" s="22"/>
      <c r="E25" s="22">
        <f t="shared" si="0"/>
        <v>3140</v>
      </c>
      <c r="F25" s="25">
        <v>1049.81</v>
      </c>
      <c r="G25" s="26"/>
      <c r="H25" s="26">
        <f t="shared" si="1"/>
        <v>1049.81</v>
      </c>
      <c r="I25" s="27">
        <f t="shared" ref="I25" si="8">F25-C25</f>
        <v>-2090.19</v>
      </c>
      <c r="J25" s="27">
        <f t="shared" ref="J25" si="9">G25-D25</f>
        <v>0</v>
      </c>
      <c r="K25" s="27">
        <f t="shared" ref="K25" si="10">I25+J25</f>
        <v>-2090.19</v>
      </c>
    </row>
    <row r="26" spans="1:11" s="7" customFormat="1" ht="29.25" customHeight="1">
      <c r="A26" s="48">
        <v>8</v>
      </c>
      <c r="B26" s="28" t="s">
        <v>195</v>
      </c>
      <c r="C26" s="29">
        <f>SUM(C19:C25)</f>
        <v>36098.58</v>
      </c>
      <c r="D26" s="29">
        <f>SUM(D19:D25)</f>
        <v>1146.6100000000001</v>
      </c>
      <c r="E26" s="30">
        <f t="shared" si="0"/>
        <v>37245.19</v>
      </c>
      <c r="F26" s="31">
        <f>SUM(F19:F25)</f>
        <v>33184.230000000003</v>
      </c>
      <c r="G26" s="29">
        <f>SUM(G19:G25)</f>
        <v>323.18</v>
      </c>
      <c r="H26" s="29">
        <f>F26+G26</f>
        <v>33507.410000000003</v>
      </c>
      <c r="I26" s="32">
        <f>F26-C26</f>
        <v>-2914.3499999999985</v>
      </c>
      <c r="J26" s="32">
        <f>G26-D26</f>
        <v>-823.43000000000006</v>
      </c>
      <c r="K26" s="32">
        <f>I26+J26</f>
        <v>-3737.7799999999988</v>
      </c>
    </row>
    <row r="27" spans="1:11" ht="21.6" customHeight="1">
      <c r="A27" s="65" t="s">
        <v>85</v>
      </c>
      <c r="B27" s="66"/>
      <c r="C27" s="66"/>
      <c r="D27" s="66"/>
      <c r="E27" s="66"/>
      <c r="F27" s="66"/>
      <c r="G27" s="66"/>
      <c r="H27" s="66"/>
      <c r="I27" s="66"/>
      <c r="J27" s="66"/>
      <c r="K27" s="66"/>
    </row>
    <row r="28" spans="1:11" ht="36">
      <c r="A28" s="48" t="s">
        <v>7</v>
      </c>
      <c r="B28" s="20" t="s">
        <v>8</v>
      </c>
      <c r="C28" s="33" t="s">
        <v>82</v>
      </c>
      <c r="D28" s="33" t="s">
        <v>83</v>
      </c>
      <c r="E28" s="33" t="s">
        <v>84</v>
      </c>
    </row>
    <row r="29" spans="1:11" ht="15">
      <c r="A29" s="48" t="s">
        <v>5</v>
      </c>
      <c r="B29" s="20" t="s">
        <v>10</v>
      </c>
      <c r="C29" s="20" t="s">
        <v>11</v>
      </c>
      <c r="D29" s="20"/>
      <c r="E29" s="20" t="s">
        <v>11</v>
      </c>
    </row>
    <row r="30" spans="1:11" ht="15">
      <c r="A30" s="48"/>
      <c r="B30" s="20" t="s">
        <v>12</v>
      </c>
      <c r="C30" s="20"/>
      <c r="D30" s="20"/>
      <c r="E30" s="20"/>
    </row>
    <row r="31" spans="1:11" ht="15">
      <c r="A31" s="48" t="s">
        <v>13</v>
      </c>
      <c r="B31" s="20" t="s">
        <v>14</v>
      </c>
      <c r="C31" s="20" t="s">
        <v>11</v>
      </c>
      <c r="D31" s="20"/>
      <c r="E31" s="20" t="s">
        <v>11</v>
      </c>
    </row>
    <row r="32" spans="1:11" ht="15">
      <c r="A32" s="48" t="s">
        <v>15</v>
      </c>
      <c r="B32" s="20" t="s">
        <v>16</v>
      </c>
      <c r="C32" s="20" t="s">
        <v>11</v>
      </c>
      <c r="D32" s="20"/>
      <c r="E32" s="20" t="s">
        <v>11</v>
      </c>
    </row>
    <row r="33" spans="1:11">
      <c r="A33" s="62" t="s">
        <v>17</v>
      </c>
      <c r="B33" s="62"/>
      <c r="C33" s="62"/>
      <c r="D33" s="62"/>
      <c r="E33" s="62"/>
    </row>
    <row r="34" spans="1:11" ht="15">
      <c r="A34" s="48" t="s">
        <v>18</v>
      </c>
      <c r="B34" s="20" t="s">
        <v>19</v>
      </c>
      <c r="C34" s="34">
        <f>SUM(C36:C39)</f>
        <v>1146.6099999999999</v>
      </c>
      <c r="D34" s="34">
        <f>SUM(D36:D39)</f>
        <v>323.18</v>
      </c>
      <c r="E34" s="34">
        <f>D34-C34</f>
        <v>-823.42999999999984</v>
      </c>
    </row>
    <row r="35" spans="1:11" ht="15">
      <c r="A35" s="48"/>
      <c r="B35" s="20" t="s">
        <v>12</v>
      </c>
      <c r="C35" s="34"/>
      <c r="D35" s="34"/>
      <c r="E35" s="34">
        <f t="shared" ref="E35:E39" si="11">D35-C35</f>
        <v>0</v>
      </c>
    </row>
    <row r="36" spans="1:11" ht="15">
      <c r="A36" s="48" t="s">
        <v>20</v>
      </c>
      <c r="B36" s="20" t="s">
        <v>14</v>
      </c>
      <c r="C36" s="34"/>
      <c r="D36" s="34"/>
      <c r="E36" s="34">
        <f t="shared" si="11"/>
        <v>0</v>
      </c>
    </row>
    <row r="37" spans="1:11" ht="15">
      <c r="A37" s="48" t="s">
        <v>21</v>
      </c>
      <c r="B37" s="20" t="s">
        <v>22</v>
      </c>
      <c r="C37" s="34"/>
      <c r="D37" s="34"/>
      <c r="E37" s="34">
        <f t="shared" si="11"/>
        <v>0</v>
      </c>
    </row>
    <row r="38" spans="1:11" ht="15">
      <c r="A38" s="48" t="s">
        <v>23</v>
      </c>
      <c r="B38" s="20" t="s">
        <v>24</v>
      </c>
      <c r="C38" s="34"/>
      <c r="D38" s="34"/>
      <c r="E38" s="34">
        <f t="shared" si="11"/>
        <v>0</v>
      </c>
    </row>
    <row r="39" spans="1:11" ht="15">
      <c r="A39" s="48" t="s">
        <v>25</v>
      </c>
      <c r="B39" s="20" t="s">
        <v>26</v>
      </c>
      <c r="C39" s="34">
        <f>D16</f>
        <v>1146.6099999999999</v>
      </c>
      <c r="D39" s="34">
        <f>G26</f>
        <v>323.18</v>
      </c>
      <c r="E39" s="34">
        <f t="shared" si="11"/>
        <v>-823.42999999999984</v>
      </c>
    </row>
    <row r="40" spans="1:11" ht="37.15" customHeight="1">
      <c r="A40" s="68" t="s">
        <v>189</v>
      </c>
      <c r="B40" s="62"/>
      <c r="C40" s="62"/>
      <c r="D40" s="62"/>
      <c r="E40" s="62"/>
    </row>
    <row r="41" spans="1:11" ht="15">
      <c r="A41" s="48" t="s">
        <v>27</v>
      </c>
      <c r="B41" s="20" t="s">
        <v>28</v>
      </c>
      <c r="C41" s="20" t="s">
        <v>11</v>
      </c>
      <c r="D41" s="20"/>
      <c r="E41" s="20"/>
    </row>
    <row r="42" spans="1:11" ht="15">
      <c r="A42" s="48"/>
      <c r="B42" s="20" t="s">
        <v>12</v>
      </c>
      <c r="C42" s="20"/>
      <c r="D42" s="20"/>
      <c r="E42" s="20"/>
    </row>
    <row r="43" spans="1:11" ht="15">
      <c r="A43" s="48" t="s">
        <v>29</v>
      </c>
      <c r="B43" s="20" t="s">
        <v>14</v>
      </c>
      <c r="C43" s="20" t="s">
        <v>11</v>
      </c>
      <c r="D43" s="20"/>
      <c r="E43" s="20"/>
    </row>
    <row r="44" spans="1:11" ht="15">
      <c r="A44" s="48" t="s">
        <v>30</v>
      </c>
      <c r="B44" s="20" t="s">
        <v>26</v>
      </c>
      <c r="C44" s="20" t="s">
        <v>11</v>
      </c>
      <c r="D44" s="20"/>
      <c r="E44" s="20"/>
    </row>
    <row r="46" spans="1:11" ht="16.149999999999999" customHeight="1">
      <c r="A46" s="65" t="s">
        <v>86</v>
      </c>
      <c r="B46" s="66"/>
      <c r="C46" s="66"/>
      <c r="D46" s="66"/>
      <c r="E46" s="66"/>
      <c r="F46" s="66"/>
      <c r="G46" s="66"/>
      <c r="H46" s="66"/>
      <c r="I46" s="66"/>
      <c r="J46" s="66"/>
      <c r="K46" s="66"/>
    </row>
    <row r="48" spans="1:11">
      <c r="A48" s="61" t="s">
        <v>7</v>
      </c>
      <c r="B48" s="62" t="s">
        <v>8</v>
      </c>
      <c r="C48" s="62" t="s">
        <v>31</v>
      </c>
      <c r="D48" s="62"/>
      <c r="E48" s="62"/>
      <c r="F48" s="62" t="s">
        <v>32</v>
      </c>
      <c r="G48" s="62"/>
      <c r="H48" s="62"/>
      <c r="I48" s="62" t="s">
        <v>9</v>
      </c>
      <c r="J48" s="62"/>
      <c r="K48" s="62"/>
    </row>
    <row r="49" spans="1:11" ht="22.5">
      <c r="A49" s="61"/>
      <c r="B49" s="62"/>
      <c r="C49" s="35" t="s">
        <v>114</v>
      </c>
      <c r="D49" s="35" t="s">
        <v>108</v>
      </c>
      <c r="E49" s="16" t="s">
        <v>72</v>
      </c>
      <c r="F49" s="35" t="s">
        <v>114</v>
      </c>
      <c r="G49" s="35" t="s">
        <v>108</v>
      </c>
      <c r="H49" s="16" t="s">
        <v>72</v>
      </c>
      <c r="I49" s="35" t="s">
        <v>114</v>
      </c>
      <c r="J49" s="35" t="s">
        <v>108</v>
      </c>
      <c r="K49" s="16" t="s">
        <v>72</v>
      </c>
    </row>
    <row r="50" spans="1:11" s="6" customFormat="1" ht="14.25">
      <c r="A50" s="50" t="s">
        <v>87</v>
      </c>
      <c r="B50" s="36" t="s">
        <v>88</v>
      </c>
      <c r="C50" s="69"/>
      <c r="D50" s="69"/>
      <c r="E50" s="69"/>
      <c r="F50" s="69"/>
      <c r="G50" s="69"/>
      <c r="H50" s="69"/>
      <c r="I50" s="69"/>
      <c r="J50" s="69"/>
      <c r="K50" s="69"/>
    </row>
    <row r="51" spans="1:11" s="6" customFormat="1">
      <c r="A51" s="48">
        <v>1</v>
      </c>
      <c r="B51" s="47" t="s">
        <v>221</v>
      </c>
      <c r="C51" s="9">
        <v>2000</v>
      </c>
      <c r="D51" s="9"/>
      <c r="E51" s="37">
        <f t="shared" ref="E51:E71" si="12">C51+D51</f>
        <v>2000</v>
      </c>
      <c r="F51" s="49"/>
      <c r="G51" s="49"/>
      <c r="H51" s="37">
        <f t="shared" ref="H51:H71" si="13">F51+G51</f>
        <v>0</v>
      </c>
      <c r="I51" s="37">
        <f t="shared" ref="I51:J71" si="14">F51-C51</f>
        <v>-2000</v>
      </c>
      <c r="J51" s="37">
        <f t="shared" si="14"/>
        <v>0</v>
      </c>
      <c r="K51" s="37">
        <f t="shared" ref="K51:K71" si="15">I51+J51</f>
        <v>-2000</v>
      </c>
    </row>
    <row r="52" spans="1:11" ht="34.9" customHeight="1">
      <c r="A52" s="48">
        <v>2</v>
      </c>
      <c r="B52" s="21" t="s">
        <v>126</v>
      </c>
      <c r="C52" s="37">
        <v>439</v>
      </c>
      <c r="D52" s="37"/>
      <c r="E52" s="37">
        <f t="shared" si="12"/>
        <v>439</v>
      </c>
      <c r="F52" s="37">
        <v>439</v>
      </c>
      <c r="G52" s="37"/>
      <c r="H52" s="37">
        <f t="shared" si="13"/>
        <v>439</v>
      </c>
      <c r="I52" s="37">
        <f t="shared" si="14"/>
        <v>0</v>
      </c>
      <c r="J52" s="37">
        <f t="shared" si="14"/>
        <v>0</v>
      </c>
      <c r="K52" s="37">
        <f t="shared" si="15"/>
        <v>0</v>
      </c>
    </row>
    <row r="53" spans="1:11" ht="46.15" customHeight="1">
      <c r="A53" s="48">
        <v>3</v>
      </c>
      <c r="B53" s="21" t="s">
        <v>127</v>
      </c>
      <c r="C53" s="37">
        <v>1634.1</v>
      </c>
      <c r="D53" s="37">
        <v>1015.61</v>
      </c>
      <c r="E53" s="37">
        <f t="shared" si="12"/>
        <v>2649.71</v>
      </c>
      <c r="F53" s="37">
        <v>1634.1</v>
      </c>
      <c r="G53" s="37">
        <v>323.18</v>
      </c>
      <c r="H53" s="37">
        <f t="shared" si="13"/>
        <v>1957.28</v>
      </c>
      <c r="I53" s="37">
        <f t="shared" si="14"/>
        <v>0</v>
      </c>
      <c r="J53" s="37">
        <f t="shared" si="14"/>
        <v>-692.43000000000006</v>
      </c>
      <c r="K53" s="37">
        <f t="shared" si="15"/>
        <v>-692.43000000000006</v>
      </c>
    </row>
    <row r="54" spans="1:11" ht="41.25" customHeight="1">
      <c r="A54" s="48">
        <v>4</v>
      </c>
      <c r="B54" s="21" t="s">
        <v>196</v>
      </c>
      <c r="C54" s="37">
        <v>946.2</v>
      </c>
      <c r="D54" s="37"/>
      <c r="E54" s="37">
        <f t="shared" si="12"/>
        <v>946.2</v>
      </c>
      <c r="F54" s="37">
        <v>946.2</v>
      </c>
      <c r="G54" s="37"/>
      <c r="H54" s="37">
        <f t="shared" si="13"/>
        <v>946.2</v>
      </c>
      <c r="I54" s="37">
        <f t="shared" si="14"/>
        <v>0</v>
      </c>
      <c r="J54" s="37">
        <f t="shared" si="14"/>
        <v>0</v>
      </c>
      <c r="K54" s="37">
        <f t="shared" si="15"/>
        <v>0</v>
      </c>
    </row>
    <row r="55" spans="1:11" ht="22.5" customHeight="1">
      <c r="A55" s="48">
        <v>5</v>
      </c>
      <c r="B55" s="21" t="s">
        <v>200</v>
      </c>
      <c r="C55" s="37">
        <v>1650</v>
      </c>
      <c r="D55" s="37"/>
      <c r="E55" s="37">
        <f t="shared" si="12"/>
        <v>1650</v>
      </c>
      <c r="F55" s="37">
        <v>1650</v>
      </c>
      <c r="G55" s="37"/>
      <c r="H55" s="37">
        <f t="shared" si="13"/>
        <v>1650</v>
      </c>
      <c r="I55" s="37">
        <f t="shared" si="14"/>
        <v>0</v>
      </c>
      <c r="J55" s="37">
        <f t="shared" si="14"/>
        <v>0</v>
      </c>
      <c r="K55" s="37">
        <f t="shared" si="15"/>
        <v>0</v>
      </c>
    </row>
    <row r="56" spans="1:11" ht="30.75" customHeight="1">
      <c r="A56" s="48">
        <v>6</v>
      </c>
      <c r="B56" s="21" t="s">
        <v>201</v>
      </c>
      <c r="C56" s="37">
        <v>2050</v>
      </c>
      <c r="D56" s="37">
        <v>131</v>
      </c>
      <c r="E56" s="37">
        <f t="shared" si="12"/>
        <v>2181</v>
      </c>
      <c r="F56" s="37">
        <v>2050</v>
      </c>
      <c r="G56" s="37"/>
      <c r="H56" s="37">
        <f t="shared" si="13"/>
        <v>2050</v>
      </c>
      <c r="I56" s="37">
        <f t="shared" si="14"/>
        <v>0</v>
      </c>
      <c r="J56" s="37">
        <f t="shared" si="14"/>
        <v>-131</v>
      </c>
      <c r="K56" s="37">
        <f t="shared" si="15"/>
        <v>-131</v>
      </c>
    </row>
    <row r="57" spans="1:11" ht="27.75" customHeight="1">
      <c r="A57" s="48">
        <v>7</v>
      </c>
      <c r="B57" s="21" t="s">
        <v>202</v>
      </c>
      <c r="C57" s="37">
        <v>200</v>
      </c>
      <c r="D57" s="37"/>
      <c r="E57" s="37">
        <f t="shared" si="12"/>
        <v>200</v>
      </c>
      <c r="F57" s="37">
        <v>200</v>
      </c>
      <c r="G57" s="37"/>
      <c r="H57" s="37">
        <f t="shared" si="13"/>
        <v>200</v>
      </c>
      <c r="I57" s="37">
        <f t="shared" si="14"/>
        <v>0</v>
      </c>
      <c r="J57" s="37">
        <f t="shared" si="14"/>
        <v>0</v>
      </c>
      <c r="K57" s="37">
        <f t="shared" si="15"/>
        <v>0</v>
      </c>
    </row>
    <row r="58" spans="1:11" ht="30.6" customHeight="1">
      <c r="A58" s="48">
        <v>8</v>
      </c>
      <c r="B58" s="21" t="s">
        <v>130</v>
      </c>
      <c r="C58" s="37">
        <v>150</v>
      </c>
      <c r="D58" s="37"/>
      <c r="E58" s="37">
        <f t="shared" si="12"/>
        <v>150</v>
      </c>
      <c r="F58" s="37">
        <v>150</v>
      </c>
      <c r="G58" s="37"/>
      <c r="H58" s="37">
        <f t="shared" si="13"/>
        <v>150</v>
      </c>
      <c r="I58" s="37">
        <f t="shared" si="14"/>
        <v>0</v>
      </c>
      <c r="J58" s="37">
        <f t="shared" si="14"/>
        <v>0</v>
      </c>
      <c r="K58" s="37">
        <f t="shared" si="15"/>
        <v>0</v>
      </c>
    </row>
    <row r="59" spans="1:11" ht="30.6" customHeight="1">
      <c r="A59" s="48">
        <v>9</v>
      </c>
      <c r="B59" s="21" t="s">
        <v>131</v>
      </c>
      <c r="C59" s="37">
        <v>3200</v>
      </c>
      <c r="D59" s="37"/>
      <c r="E59" s="37">
        <f t="shared" si="12"/>
        <v>3200</v>
      </c>
      <c r="F59" s="37">
        <v>3200</v>
      </c>
      <c r="G59" s="37"/>
      <c r="H59" s="37">
        <f t="shared" si="13"/>
        <v>3200</v>
      </c>
      <c r="I59" s="37">
        <f t="shared" si="14"/>
        <v>0</v>
      </c>
      <c r="J59" s="37">
        <f t="shared" si="14"/>
        <v>0</v>
      </c>
      <c r="K59" s="37">
        <f t="shared" si="15"/>
        <v>0</v>
      </c>
    </row>
    <row r="60" spans="1:11" ht="19.899999999999999" customHeight="1">
      <c r="A60" s="48">
        <v>10</v>
      </c>
      <c r="B60" s="21" t="s">
        <v>132</v>
      </c>
      <c r="C60" s="37">
        <v>350</v>
      </c>
      <c r="D60" s="37"/>
      <c r="E60" s="37">
        <f t="shared" si="12"/>
        <v>350</v>
      </c>
      <c r="F60" s="37">
        <v>350</v>
      </c>
      <c r="G60" s="37"/>
      <c r="H60" s="37">
        <f t="shared" si="13"/>
        <v>350</v>
      </c>
      <c r="I60" s="37">
        <f t="shared" si="14"/>
        <v>0</v>
      </c>
      <c r="J60" s="37">
        <f t="shared" si="14"/>
        <v>0</v>
      </c>
      <c r="K60" s="37">
        <f t="shared" si="15"/>
        <v>0</v>
      </c>
    </row>
    <row r="61" spans="1:11" ht="46.15" customHeight="1">
      <c r="A61" s="48">
        <v>11</v>
      </c>
      <c r="B61" s="20" t="s">
        <v>133</v>
      </c>
      <c r="C61" s="37">
        <v>500</v>
      </c>
      <c r="D61" s="37"/>
      <c r="E61" s="37">
        <f t="shared" si="12"/>
        <v>500</v>
      </c>
      <c r="F61" s="37">
        <v>252.99</v>
      </c>
      <c r="G61" s="37"/>
      <c r="H61" s="37">
        <f t="shared" si="13"/>
        <v>252.99</v>
      </c>
      <c r="I61" s="37">
        <f t="shared" si="14"/>
        <v>-247.01</v>
      </c>
      <c r="J61" s="37">
        <f t="shared" si="14"/>
        <v>0</v>
      </c>
      <c r="K61" s="37">
        <f t="shared" si="15"/>
        <v>-247.01</v>
      </c>
    </row>
    <row r="62" spans="1:11" ht="34.9" customHeight="1">
      <c r="A62" s="48">
        <v>12</v>
      </c>
      <c r="B62" s="20" t="s">
        <v>134</v>
      </c>
      <c r="C62" s="37">
        <v>80</v>
      </c>
      <c r="D62" s="37"/>
      <c r="E62" s="37">
        <f t="shared" si="12"/>
        <v>80</v>
      </c>
      <c r="F62" s="37">
        <v>80</v>
      </c>
      <c r="G62" s="37"/>
      <c r="H62" s="37">
        <f t="shared" si="13"/>
        <v>80</v>
      </c>
      <c r="I62" s="37">
        <f t="shared" si="14"/>
        <v>0</v>
      </c>
      <c r="J62" s="37">
        <f t="shared" si="14"/>
        <v>0</v>
      </c>
      <c r="K62" s="37">
        <f t="shared" si="15"/>
        <v>0</v>
      </c>
    </row>
    <row r="63" spans="1:11" ht="34.9" customHeight="1">
      <c r="A63" s="48">
        <v>13</v>
      </c>
      <c r="B63" s="20" t="s">
        <v>135</v>
      </c>
      <c r="C63" s="37">
        <v>1292.52</v>
      </c>
      <c r="D63" s="37"/>
      <c r="E63" s="37">
        <f t="shared" si="12"/>
        <v>1292.52</v>
      </c>
      <c r="F63" s="37">
        <v>1290.99</v>
      </c>
      <c r="G63" s="37"/>
      <c r="H63" s="37">
        <f t="shared" si="13"/>
        <v>1290.99</v>
      </c>
      <c r="I63" s="37">
        <f t="shared" si="14"/>
        <v>-1.5299999999999727</v>
      </c>
      <c r="J63" s="37">
        <f t="shared" si="14"/>
        <v>0</v>
      </c>
      <c r="K63" s="37">
        <f t="shared" si="15"/>
        <v>-1.5299999999999727</v>
      </c>
    </row>
    <row r="64" spans="1:11" ht="43.35" customHeight="1">
      <c r="A64" s="48">
        <v>14</v>
      </c>
      <c r="B64" s="20" t="s">
        <v>136</v>
      </c>
      <c r="C64" s="37">
        <v>14203.47</v>
      </c>
      <c r="D64" s="37"/>
      <c r="E64" s="37">
        <f t="shared" si="12"/>
        <v>14203.47</v>
      </c>
      <c r="F64" s="37">
        <v>14192.92</v>
      </c>
      <c r="G64" s="37"/>
      <c r="H64" s="37">
        <f t="shared" si="13"/>
        <v>14192.92</v>
      </c>
      <c r="I64" s="37">
        <f t="shared" si="14"/>
        <v>-10.549999999999272</v>
      </c>
      <c r="J64" s="37">
        <f t="shared" si="14"/>
        <v>0</v>
      </c>
      <c r="K64" s="37">
        <f t="shared" si="15"/>
        <v>-10.549999999999272</v>
      </c>
    </row>
    <row r="65" spans="1:11" ht="18.75" customHeight="1">
      <c r="A65" s="48">
        <v>15</v>
      </c>
      <c r="B65" s="20" t="s">
        <v>137</v>
      </c>
      <c r="C65" s="37">
        <v>2381.48</v>
      </c>
      <c r="D65" s="37"/>
      <c r="E65" s="37">
        <f t="shared" si="12"/>
        <v>2381.48</v>
      </c>
      <c r="F65" s="37">
        <v>2381.48</v>
      </c>
      <c r="G65" s="37"/>
      <c r="H65" s="37">
        <f t="shared" si="13"/>
        <v>2381.48</v>
      </c>
      <c r="I65" s="37">
        <f t="shared" si="14"/>
        <v>0</v>
      </c>
      <c r="J65" s="37">
        <f t="shared" si="14"/>
        <v>0</v>
      </c>
      <c r="K65" s="37">
        <f t="shared" si="15"/>
        <v>0</v>
      </c>
    </row>
    <row r="66" spans="1:11" ht="21.6" customHeight="1">
      <c r="A66" s="48">
        <v>16</v>
      </c>
      <c r="B66" s="20" t="s">
        <v>138</v>
      </c>
      <c r="C66" s="37">
        <v>3871.83</v>
      </c>
      <c r="D66" s="37"/>
      <c r="E66" s="37">
        <f t="shared" si="12"/>
        <v>3871.83</v>
      </c>
      <c r="F66" s="37">
        <v>3316.1</v>
      </c>
      <c r="G66" s="37"/>
      <c r="H66" s="37">
        <f t="shared" si="13"/>
        <v>3316.1</v>
      </c>
      <c r="I66" s="37">
        <f t="shared" si="14"/>
        <v>-555.73</v>
      </c>
      <c r="J66" s="37">
        <f t="shared" si="14"/>
        <v>0</v>
      </c>
      <c r="K66" s="37">
        <f t="shared" si="15"/>
        <v>-555.73</v>
      </c>
    </row>
    <row r="67" spans="1:11" ht="21.6" customHeight="1">
      <c r="A67" s="48">
        <v>17</v>
      </c>
      <c r="B67" s="20" t="s">
        <v>139</v>
      </c>
      <c r="C67" s="37">
        <v>10</v>
      </c>
      <c r="D67" s="37"/>
      <c r="E67" s="37">
        <f t="shared" si="12"/>
        <v>10</v>
      </c>
      <c r="F67" s="37">
        <v>0.66</v>
      </c>
      <c r="G67" s="37"/>
      <c r="H67" s="37">
        <f t="shared" si="13"/>
        <v>0.66</v>
      </c>
      <c r="I67" s="37">
        <f t="shared" si="14"/>
        <v>-9.34</v>
      </c>
      <c r="J67" s="37">
        <f t="shared" si="14"/>
        <v>0</v>
      </c>
      <c r="K67" s="37">
        <f t="shared" si="15"/>
        <v>-9.34</v>
      </c>
    </row>
    <row r="68" spans="1:11" ht="17.45" customHeight="1">
      <c r="A68" s="48">
        <v>18</v>
      </c>
      <c r="B68" s="20" t="s">
        <v>140</v>
      </c>
      <c r="C68" s="37">
        <v>130</v>
      </c>
      <c r="D68" s="37"/>
      <c r="E68" s="37">
        <f t="shared" si="12"/>
        <v>130</v>
      </c>
      <c r="F68" s="37">
        <v>99.89</v>
      </c>
      <c r="G68" s="37"/>
      <c r="H68" s="37">
        <f t="shared" si="13"/>
        <v>99.89</v>
      </c>
      <c r="I68" s="37">
        <f t="shared" si="14"/>
        <v>-30.11</v>
      </c>
      <c r="J68" s="37">
        <f t="shared" si="14"/>
        <v>0</v>
      </c>
      <c r="K68" s="37">
        <f t="shared" si="15"/>
        <v>-30.11</v>
      </c>
    </row>
    <row r="69" spans="1:11" ht="14.1" customHeight="1">
      <c r="A69" s="48">
        <v>19</v>
      </c>
      <c r="B69" s="20" t="s">
        <v>141</v>
      </c>
      <c r="C69" s="37">
        <v>60</v>
      </c>
      <c r="D69" s="37"/>
      <c r="E69" s="37">
        <f t="shared" si="12"/>
        <v>60</v>
      </c>
      <c r="F69" s="37"/>
      <c r="G69" s="37"/>
      <c r="H69" s="37">
        <f t="shared" si="13"/>
        <v>0</v>
      </c>
      <c r="I69" s="37">
        <f t="shared" si="14"/>
        <v>-60</v>
      </c>
      <c r="J69" s="37">
        <f t="shared" si="14"/>
        <v>0</v>
      </c>
      <c r="K69" s="37">
        <f t="shared" si="15"/>
        <v>-60</v>
      </c>
    </row>
    <row r="70" spans="1:11" ht="34.9" customHeight="1">
      <c r="A70" s="48">
        <v>20</v>
      </c>
      <c r="B70" s="20" t="s">
        <v>217</v>
      </c>
      <c r="C70" s="37">
        <v>408.52</v>
      </c>
      <c r="D70" s="37"/>
      <c r="E70" s="37">
        <f t="shared" si="12"/>
        <v>408.52</v>
      </c>
      <c r="F70" s="37">
        <v>408.52</v>
      </c>
      <c r="G70" s="37"/>
      <c r="H70" s="37">
        <f t="shared" si="13"/>
        <v>408.52</v>
      </c>
      <c r="I70" s="37">
        <f t="shared" si="14"/>
        <v>0</v>
      </c>
      <c r="J70" s="37">
        <f t="shared" si="14"/>
        <v>0</v>
      </c>
      <c r="K70" s="37">
        <f t="shared" si="15"/>
        <v>0</v>
      </c>
    </row>
    <row r="71" spans="1:11" ht="34.9" customHeight="1">
      <c r="A71" s="48">
        <v>21</v>
      </c>
      <c r="B71" s="20" t="s">
        <v>142</v>
      </c>
      <c r="C71" s="37">
        <v>541.46</v>
      </c>
      <c r="D71" s="37"/>
      <c r="E71" s="37">
        <f t="shared" si="12"/>
        <v>541.46</v>
      </c>
      <c r="F71" s="37">
        <v>541.37</v>
      </c>
      <c r="G71" s="37"/>
      <c r="H71" s="37">
        <f t="shared" si="13"/>
        <v>541.37</v>
      </c>
      <c r="I71" s="37">
        <f t="shared" si="14"/>
        <v>-9.0000000000031832E-2</v>
      </c>
      <c r="J71" s="37">
        <f t="shared" si="14"/>
        <v>0</v>
      </c>
      <c r="K71" s="37">
        <f t="shared" si="15"/>
        <v>-9.0000000000031832E-2</v>
      </c>
    </row>
    <row r="72" spans="1:11" ht="39.75" customHeight="1">
      <c r="A72" s="70" t="s">
        <v>222</v>
      </c>
      <c r="B72" s="69"/>
      <c r="C72" s="69"/>
      <c r="D72" s="69"/>
      <c r="E72" s="69"/>
      <c r="F72" s="69"/>
      <c r="G72" s="69"/>
      <c r="H72" s="69"/>
      <c r="I72" s="69"/>
      <c r="J72" s="69"/>
      <c r="K72" s="69"/>
    </row>
    <row r="73" spans="1:11" s="6" customFormat="1" ht="14.25">
      <c r="A73" s="50" t="s">
        <v>89</v>
      </c>
      <c r="B73" s="36" t="s">
        <v>90</v>
      </c>
      <c r="C73" s="69"/>
      <c r="D73" s="69"/>
      <c r="E73" s="69"/>
      <c r="F73" s="69"/>
      <c r="G73" s="69"/>
      <c r="H73" s="69"/>
      <c r="I73" s="69"/>
      <c r="J73" s="69"/>
      <c r="K73" s="69"/>
    </row>
    <row r="74" spans="1:11" s="6" customFormat="1">
      <c r="A74" s="48">
        <v>22</v>
      </c>
      <c r="B74" s="47" t="s">
        <v>223</v>
      </c>
      <c r="C74" s="48">
        <v>1</v>
      </c>
      <c r="D74" s="47"/>
      <c r="E74" s="10">
        <f>C74+D74</f>
        <v>1</v>
      </c>
      <c r="F74" s="47"/>
      <c r="G74" s="47"/>
      <c r="H74" s="10">
        <f>F74+G74</f>
        <v>0</v>
      </c>
      <c r="I74" s="10">
        <f t="shared" ref="I74:J94" si="16">F74-C74</f>
        <v>-1</v>
      </c>
      <c r="J74" s="10">
        <f t="shared" si="16"/>
        <v>0</v>
      </c>
      <c r="K74" s="10">
        <f t="shared" ref="K74:K94" si="17">I74+J74</f>
        <v>-1</v>
      </c>
    </row>
    <row r="75" spans="1:11" ht="33" customHeight="1">
      <c r="A75" s="48">
        <v>23</v>
      </c>
      <c r="B75" s="21" t="s">
        <v>143</v>
      </c>
      <c r="C75" s="10">
        <v>235.29</v>
      </c>
      <c r="D75" s="10"/>
      <c r="E75" s="10">
        <f>C75+D75</f>
        <v>235.29</v>
      </c>
      <c r="F75" s="10">
        <v>235.29</v>
      </c>
      <c r="G75" s="10"/>
      <c r="H75" s="10">
        <f>F75+G75</f>
        <v>235.29</v>
      </c>
      <c r="I75" s="10">
        <f t="shared" si="16"/>
        <v>0</v>
      </c>
      <c r="J75" s="10">
        <f t="shared" si="16"/>
        <v>0</v>
      </c>
      <c r="K75" s="10">
        <f t="shared" si="17"/>
        <v>0</v>
      </c>
    </row>
    <row r="76" spans="1:11" ht="42" customHeight="1">
      <c r="A76" s="48">
        <v>24</v>
      </c>
      <c r="B76" s="21" t="s">
        <v>144</v>
      </c>
      <c r="C76" s="10">
        <v>53.42</v>
      </c>
      <c r="D76" s="10">
        <v>78.12</v>
      </c>
      <c r="E76" s="10">
        <f>C76+D76</f>
        <v>131.54000000000002</v>
      </c>
      <c r="F76" s="10">
        <v>53.42</v>
      </c>
      <c r="G76" s="10">
        <v>24.86</v>
      </c>
      <c r="H76" s="10">
        <f>F76+G76</f>
        <v>78.28</v>
      </c>
      <c r="I76" s="10">
        <f t="shared" si="16"/>
        <v>0</v>
      </c>
      <c r="J76" s="10">
        <f t="shared" si="16"/>
        <v>-53.260000000000005</v>
      </c>
      <c r="K76" s="10">
        <f t="shared" si="17"/>
        <v>-53.260000000000005</v>
      </c>
    </row>
    <row r="77" spans="1:11" ht="27.2" customHeight="1">
      <c r="A77" s="48">
        <v>25</v>
      </c>
      <c r="B77" s="21" t="s">
        <v>145</v>
      </c>
      <c r="C77" s="10">
        <v>189.24</v>
      </c>
      <c r="D77" s="10"/>
      <c r="E77" s="10">
        <f>C77+D77</f>
        <v>189.24</v>
      </c>
      <c r="F77" s="10">
        <v>189.24</v>
      </c>
      <c r="G77" s="10"/>
      <c r="H77" s="10">
        <f>F77+G77</f>
        <v>189.24</v>
      </c>
      <c r="I77" s="10">
        <f t="shared" si="16"/>
        <v>0</v>
      </c>
      <c r="J77" s="10">
        <f t="shared" si="16"/>
        <v>0</v>
      </c>
      <c r="K77" s="10">
        <f t="shared" si="17"/>
        <v>0</v>
      </c>
    </row>
    <row r="78" spans="1:11">
      <c r="A78" s="48">
        <v>26</v>
      </c>
      <c r="B78" s="21" t="s">
        <v>146</v>
      </c>
      <c r="C78" s="9">
        <v>261.89999999999998</v>
      </c>
      <c r="D78" s="9"/>
      <c r="E78" s="9">
        <f t="shared" ref="E78:E80" si="18">C78+D78</f>
        <v>261.89999999999998</v>
      </c>
      <c r="F78" s="9">
        <v>261.89999999999998</v>
      </c>
      <c r="G78" s="9"/>
      <c r="H78" s="10">
        <f t="shared" ref="H78:H80" si="19">F78+G78</f>
        <v>261.89999999999998</v>
      </c>
      <c r="I78" s="9">
        <f t="shared" si="16"/>
        <v>0</v>
      </c>
      <c r="J78" s="9">
        <f t="shared" si="16"/>
        <v>0</v>
      </c>
      <c r="K78" s="9">
        <f t="shared" si="17"/>
        <v>0</v>
      </c>
    </row>
    <row r="79" spans="1:11" ht="25.5">
      <c r="A79" s="48">
        <v>27</v>
      </c>
      <c r="B79" s="21" t="s">
        <v>212</v>
      </c>
      <c r="C79" s="9">
        <v>1708333</v>
      </c>
      <c r="D79" s="9"/>
      <c r="E79" s="9">
        <f t="shared" si="18"/>
        <v>1708333</v>
      </c>
      <c r="F79" s="9">
        <v>1708333</v>
      </c>
      <c r="G79" s="9"/>
      <c r="H79" s="10">
        <f t="shared" si="19"/>
        <v>1708333</v>
      </c>
      <c r="I79" s="9">
        <f t="shared" si="16"/>
        <v>0</v>
      </c>
      <c r="J79" s="9">
        <f t="shared" si="16"/>
        <v>0</v>
      </c>
      <c r="K79" s="9">
        <f t="shared" si="17"/>
        <v>0</v>
      </c>
    </row>
    <row r="80" spans="1:11" ht="31.15" customHeight="1">
      <c r="A80" s="48">
        <v>28</v>
      </c>
      <c r="B80" s="21" t="s">
        <v>203</v>
      </c>
      <c r="C80" s="9">
        <v>400</v>
      </c>
      <c r="D80" s="9"/>
      <c r="E80" s="9">
        <f t="shared" si="18"/>
        <v>400</v>
      </c>
      <c r="F80" s="9">
        <v>400</v>
      </c>
      <c r="G80" s="9"/>
      <c r="H80" s="10">
        <f t="shared" si="19"/>
        <v>400</v>
      </c>
      <c r="I80" s="9">
        <f t="shared" si="16"/>
        <v>0</v>
      </c>
      <c r="J80" s="9">
        <f t="shared" si="16"/>
        <v>0</v>
      </c>
      <c r="K80" s="9">
        <f t="shared" si="17"/>
        <v>0</v>
      </c>
    </row>
    <row r="81" spans="1:11">
      <c r="A81" s="48">
        <v>29</v>
      </c>
      <c r="B81" s="21" t="s">
        <v>198</v>
      </c>
      <c r="C81" s="9">
        <v>100</v>
      </c>
      <c r="D81" s="9"/>
      <c r="E81" s="9">
        <f t="shared" ref="E81:E94" si="20">C81+D81</f>
        <v>100</v>
      </c>
      <c r="F81" s="9">
        <v>100</v>
      </c>
      <c r="G81" s="9"/>
      <c r="H81" s="10">
        <f t="shared" ref="H81:H94" si="21">F81+G81</f>
        <v>100</v>
      </c>
      <c r="I81" s="9">
        <f t="shared" si="16"/>
        <v>0</v>
      </c>
      <c r="J81" s="9">
        <f t="shared" si="16"/>
        <v>0</v>
      </c>
      <c r="K81" s="9">
        <f t="shared" si="17"/>
        <v>0</v>
      </c>
    </row>
    <row r="82" spans="1:11" ht="25.5">
      <c r="A82" s="48">
        <v>30</v>
      </c>
      <c r="B82" s="21" t="s">
        <v>149</v>
      </c>
      <c r="C82" s="9">
        <v>1600</v>
      </c>
      <c r="D82" s="9"/>
      <c r="E82" s="9">
        <f t="shared" si="20"/>
        <v>1600</v>
      </c>
      <c r="F82" s="9">
        <v>1600</v>
      </c>
      <c r="G82" s="9"/>
      <c r="H82" s="10">
        <f t="shared" si="21"/>
        <v>1600</v>
      </c>
      <c r="I82" s="9">
        <f t="shared" si="16"/>
        <v>0</v>
      </c>
      <c r="J82" s="9">
        <f t="shared" si="16"/>
        <v>0</v>
      </c>
      <c r="K82" s="9">
        <f t="shared" si="17"/>
        <v>0</v>
      </c>
    </row>
    <row r="83" spans="1:11">
      <c r="A83" s="48">
        <v>31</v>
      </c>
      <c r="B83" s="21" t="s">
        <v>150</v>
      </c>
      <c r="C83" s="9">
        <v>205.88</v>
      </c>
      <c r="D83" s="9"/>
      <c r="E83" s="9">
        <f t="shared" si="20"/>
        <v>205.88</v>
      </c>
      <c r="F83" s="9">
        <v>205.88</v>
      </c>
      <c r="G83" s="9"/>
      <c r="H83" s="10">
        <f t="shared" si="21"/>
        <v>205.88</v>
      </c>
      <c r="I83" s="9">
        <f t="shared" si="16"/>
        <v>0</v>
      </c>
      <c r="J83" s="9">
        <f t="shared" si="16"/>
        <v>0</v>
      </c>
      <c r="K83" s="9">
        <f t="shared" si="17"/>
        <v>0</v>
      </c>
    </row>
    <row r="84" spans="1:11" ht="31.15" customHeight="1">
      <c r="A84" s="48">
        <v>32</v>
      </c>
      <c r="B84" s="20" t="s">
        <v>151</v>
      </c>
      <c r="C84" s="9">
        <v>185</v>
      </c>
      <c r="D84" s="10"/>
      <c r="E84" s="9">
        <f t="shared" si="20"/>
        <v>185</v>
      </c>
      <c r="F84" s="10">
        <v>93.7</v>
      </c>
      <c r="G84" s="10"/>
      <c r="H84" s="10">
        <f t="shared" si="21"/>
        <v>93.7</v>
      </c>
      <c r="I84" s="10">
        <f t="shared" si="16"/>
        <v>-91.3</v>
      </c>
      <c r="J84" s="10">
        <f t="shared" si="16"/>
        <v>0</v>
      </c>
      <c r="K84" s="10">
        <f t="shared" si="17"/>
        <v>-91.3</v>
      </c>
    </row>
    <row r="85" spans="1:11" ht="31.15" customHeight="1">
      <c r="A85" s="48">
        <v>33</v>
      </c>
      <c r="B85" s="20" t="s">
        <v>152</v>
      </c>
      <c r="C85" s="9">
        <v>3</v>
      </c>
      <c r="D85" s="10"/>
      <c r="E85" s="9">
        <f t="shared" si="20"/>
        <v>3</v>
      </c>
      <c r="F85" s="10">
        <v>3</v>
      </c>
      <c r="G85" s="10"/>
      <c r="H85" s="10">
        <f t="shared" si="21"/>
        <v>3</v>
      </c>
      <c r="I85" s="10">
        <f t="shared" si="16"/>
        <v>0</v>
      </c>
      <c r="J85" s="10">
        <f t="shared" si="16"/>
        <v>0</v>
      </c>
      <c r="K85" s="10">
        <f t="shared" si="17"/>
        <v>0</v>
      </c>
    </row>
    <row r="86" spans="1:11" ht="29.45" customHeight="1">
      <c r="A86" s="48">
        <v>34</v>
      </c>
      <c r="B86" s="20" t="s">
        <v>153</v>
      </c>
      <c r="C86" s="9">
        <v>9</v>
      </c>
      <c r="D86" s="10"/>
      <c r="E86" s="9">
        <f t="shared" si="20"/>
        <v>9</v>
      </c>
      <c r="F86" s="10">
        <v>9</v>
      </c>
      <c r="G86" s="10"/>
      <c r="H86" s="10">
        <f t="shared" si="21"/>
        <v>9</v>
      </c>
      <c r="I86" s="10">
        <f t="shared" si="16"/>
        <v>0</v>
      </c>
      <c r="J86" s="10">
        <f t="shared" si="16"/>
        <v>0</v>
      </c>
      <c r="K86" s="10">
        <f t="shared" si="17"/>
        <v>0</v>
      </c>
    </row>
    <row r="87" spans="1:11" ht="33" customHeight="1">
      <c r="A87" s="48">
        <v>35</v>
      </c>
      <c r="B87" s="20" t="s">
        <v>154</v>
      </c>
      <c r="C87" s="9">
        <v>7</v>
      </c>
      <c r="D87" s="10"/>
      <c r="E87" s="9">
        <f t="shared" si="20"/>
        <v>7</v>
      </c>
      <c r="F87" s="10">
        <v>7</v>
      </c>
      <c r="G87" s="10"/>
      <c r="H87" s="10">
        <f t="shared" si="21"/>
        <v>7</v>
      </c>
      <c r="I87" s="10">
        <f t="shared" si="16"/>
        <v>0</v>
      </c>
      <c r="J87" s="10">
        <f t="shared" si="16"/>
        <v>0</v>
      </c>
      <c r="K87" s="10">
        <f t="shared" si="17"/>
        <v>0</v>
      </c>
    </row>
    <row r="88" spans="1:11" ht="28.9" customHeight="1">
      <c r="A88" s="48">
        <v>36</v>
      </c>
      <c r="B88" s="20" t="s">
        <v>155</v>
      </c>
      <c r="C88" s="9">
        <v>34021.11</v>
      </c>
      <c r="D88" s="10"/>
      <c r="E88" s="9">
        <f t="shared" si="20"/>
        <v>34021.11</v>
      </c>
      <c r="F88" s="10">
        <v>34021.14</v>
      </c>
      <c r="G88" s="10"/>
      <c r="H88" s="10">
        <f t="shared" si="21"/>
        <v>34021.14</v>
      </c>
      <c r="I88" s="10">
        <f t="shared" si="16"/>
        <v>2.9999999998835847E-2</v>
      </c>
      <c r="J88" s="10">
        <f t="shared" si="16"/>
        <v>0</v>
      </c>
      <c r="K88" s="10">
        <f t="shared" si="17"/>
        <v>2.9999999998835847E-2</v>
      </c>
    </row>
    <row r="89" spans="1:11" ht="30.6" customHeight="1">
      <c r="A89" s="48">
        <v>37</v>
      </c>
      <c r="B89" s="20" t="s">
        <v>156</v>
      </c>
      <c r="C89" s="10">
        <v>616533.43999999994</v>
      </c>
      <c r="D89" s="10"/>
      <c r="E89" s="10">
        <f t="shared" si="20"/>
        <v>616533.43999999994</v>
      </c>
      <c r="F89" s="10">
        <v>528041.4</v>
      </c>
      <c r="G89" s="10"/>
      <c r="H89" s="10">
        <f t="shared" si="21"/>
        <v>528041.4</v>
      </c>
      <c r="I89" s="10">
        <f t="shared" si="16"/>
        <v>-88492.039999999921</v>
      </c>
      <c r="J89" s="10">
        <f t="shared" si="16"/>
        <v>0</v>
      </c>
      <c r="K89" s="10">
        <f t="shared" si="17"/>
        <v>-88492.039999999921</v>
      </c>
    </row>
    <row r="90" spans="1:11" ht="31.7" customHeight="1">
      <c r="A90" s="48">
        <v>38</v>
      </c>
      <c r="B90" s="20" t="s">
        <v>157</v>
      </c>
      <c r="C90" s="10">
        <v>500</v>
      </c>
      <c r="D90" s="10"/>
      <c r="E90" s="10">
        <f t="shared" si="20"/>
        <v>500</v>
      </c>
      <c r="F90" s="10">
        <v>0.08</v>
      </c>
      <c r="G90" s="10"/>
      <c r="H90" s="10">
        <f t="shared" si="21"/>
        <v>0.08</v>
      </c>
      <c r="I90" s="10">
        <f t="shared" si="16"/>
        <v>-499.92</v>
      </c>
      <c r="J90" s="10">
        <f t="shared" si="16"/>
        <v>0</v>
      </c>
      <c r="K90" s="10">
        <f t="shared" si="17"/>
        <v>-499.92</v>
      </c>
    </row>
    <row r="91" spans="1:11" ht="30.6" customHeight="1">
      <c r="A91" s="48">
        <v>39</v>
      </c>
      <c r="B91" s="20" t="s">
        <v>158</v>
      </c>
      <c r="C91" s="9">
        <v>37</v>
      </c>
      <c r="D91" s="9"/>
      <c r="E91" s="9">
        <f t="shared" si="20"/>
        <v>37</v>
      </c>
      <c r="F91" s="9">
        <v>28.54</v>
      </c>
      <c r="G91" s="9"/>
      <c r="H91" s="10">
        <f t="shared" si="21"/>
        <v>28.54</v>
      </c>
      <c r="I91" s="9">
        <f t="shared" si="16"/>
        <v>-8.4600000000000009</v>
      </c>
      <c r="J91" s="9">
        <f t="shared" si="16"/>
        <v>0</v>
      </c>
      <c r="K91" s="9">
        <f t="shared" si="17"/>
        <v>-8.4600000000000009</v>
      </c>
    </row>
    <row r="92" spans="1:11" ht="29.45" customHeight="1">
      <c r="A92" s="48">
        <v>40</v>
      </c>
      <c r="B92" s="20" t="s">
        <v>159</v>
      </c>
      <c r="C92" s="9">
        <v>20</v>
      </c>
      <c r="D92" s="9"/>
      <c r="E92" s="9">
        <f t="shared" si="20"/>
        <v>20</v>
      </c>
      <c r="F92" s="9">
        <v>0</v>
      </c>
      <c r="G92" s="9"/>
      <c r="H92" s="10">
        <f t="shared" si="21"/>
        <v>0</v>
      </c>
      <c r="I92" s="9">
        <f t="shared" si="16"/>
        <v>-20</v>
      </c>
      <c r="J92" s="9">
        <f t="shared" si="16"/>
        <v>0</v>
      </c>
      <c r="K92" s="9">
        <f t="shared" si="17"/>
        <v>-20</v>
      </c>
    </row>
    <row r="93" spans="1:11" ht="31.15" customHeight="1">
      <c r="A93" s="48">
        <v>41</v>
      </c>
      <c r="B93" s="21" t="s">
        <v>160</v>
      </c>
      <c r="C93" s="9">
        <v>136.18</v>
      </c>
      <c r="D93" s="9"/>
      <c r="E93" s="9">
        <f t="shared" si="20"/>
        <v>136.18</v>
      </c>
      <c r="F93" s="9">
        <v>136.18</v>
      </c>
      <c r="G93" s="9"/>
      <c r="H93" s="10">
        <f t="shared" si="21"/>
        <v>136.18</v>
      </c>
      <c r="I93" s="9">
        <f t="shared" si="16"/>
        <v>0</v>
      </c>
      <c r="J93" s="9">
        <f t="shared" si="16"/>
        <v>0</v>
      </c>
      <c r="K93" s="9">
        <f t="shared" si="17"/>
        <v>0</v>
      </c>
    </row>
    <row r="94" spans="1:11" ht="14.1" customHeight="1">
      <c r="A94" s="48">
        <v>42</v>
      </c>
      <c r="B94" s="21" t="s">
        <v>161</v>
      </c>
      <c r="C94" s="9">
        <v>1</v>
      </c>
      <c r="D94" s="9"/>
      <c r="E94" s="9">
        <f t="shared" si="20"/>
        <v>1</v>
      </c>
      <c r="F94" s="9">
        <v>1</v>
      </c>
      <c r="G94" s="9"/>
      <c r="H94" s="10">
        <f t="shared" si="21"/>
        <v>1</v>
      </c>
      <c r="I94" s="9">
        <f t="shared" si="16"/>
        <v>0</v>
      </c>
      <c r="J94" s="9">
        <f t="shared" si="16"/>
        <v>0</v>
      </c>
      <c r="K94" s="9">
        <f t="shared" si="17"/>
        <v>0</v>
      </c>
    </row>
    <row r="95" spans="1:11" ht="32.450000000000003" customHeight="1">
      <c r="A95" s="70" t="s">
        <v>224</v>
      </c>
      <c r="B95" s="62"/>
      <c r="C95" s="62"/>
      <c r="D95" s="62"/>
      <c r="E95" s="62"/>
      <c r="F95" s="62"/>
      <c r="G95" s="62"/>
      <c r="H95" s="62"/>
      <c r="I95" s="62"/>
      <c r="J95" s="62"/>
      <c r="K95" s="62"/>
    </row>
    <row r="96" spans="1:11" s="6" customFormat="1" ht="14.25">
      <c r="A96" s="50" t="s">
        <v>91</v>
      </c>
      <c r="B96" s="36" t="s">
        <v>92</v>
      </c>
      <c r="C96" s="69"/>
      <c r="D96" s="69"/>
      <c r="E96" s="69"/>
      <c r="F96" s="69"/>
      <c r="G96" s="69"/>
      <c r="H96" s="69"/>
      <c r="I96" s="69"/>
      <c r="J96" s="69"/>
      <c r="K96" s="69"/>
    </row>
    <row r="97" spans="1:11" s="8" customFormat="1" ht="25.5">
      <c r="A97" s="48">
        <v>43</v>
      </c>
      <c r="B97" s="47" t="s">
        <v>225</v>
      </c>
      <c r="C97" s="48">
        <v>2000</v>
      </c>
      <c r="D97" s="48"/>
      <c r="E97" s="10">
        <f>C97+D97</f>
        <v>2000</v>
      </c>
      <c r="F97" s="48"/>
      <c r="G97" s="48"/>
      <c r="H97" s="10">
        <f>F97+G97</f>
        <v>0</v>
      </c>
      <c r="I97" s="10">
        <f t="shared" ref="I97:J117" si="22">F97-C97</f>
        <v>-2000</v>
      </c>
      <c r="J97" s="10">
        <f t="shared" si="22"/>
        <v>0</v>
      </c>
      <c r="K97" s="10">
        <f t="shared" ref="K97:K117" si="23">I97+J97</f>
        <v>-2000</v>
      </c>
    </row>
    <row r="98" spans="1:11" ht="31.15" customHeight="1">
      <c r="A98" s="48">
        <v>44</v>
      </c>
      <c r="B98" s="21" t="s">
        <v>162</v>
      </c>
      <c r="C98" s="10">
        <v>1.86</v>
      </c>
      <c r="D98" s="10"/>
      <c r="E98" s="10">
        <f>C98+D98</f>
        <v>1.86</v>
      </c>
      <c r="F98" s="10">
        <v>1.86</v>
      </c>
      <c r="G98" s="10"/>
      <c r="H98" s="10">
        <f>F98+G98</f>
        <v>1.86</v>
      </c>
      <c r="I98" s="10">
        <f t="shared" si="22"/>
        <v>0</v>
      </c>
      <c r="J98" s="10">
        <f t="shared" si="22"/>
        <v>0</v>
      </c>
      <c r="K98" s="10">
        <f t="shared" si="23"/>
        <v>0</v>
      </c>
    </row>
    <row r="99" spans="1:11" ht="46.15" customHeight="1">
      <c r="A99" s="48">
        <v>45</v>
      </c>
      <c r="B99" s="21" t="s">
        <v>163</v>
      </c>
      <c r="C99" s="10">
        <v>30.59</v>
      </c>
      <c r="D99" s="10">
        <v>13</v>
      </c>
      <c r="E99" s="10">
        <f>C99+D99</f>
        <v>43.59</v>
      </c>
      <c r="F99" s="10">
        <v>30.59</v>
      </c>
      <c r="G99" s="10">
        <v>13</v>
      </c>
      <c r="H99" s="10">
        <f>F99+G99</f>
        <v>43.59</v>
      </c>
      <c r="I99" s="10">
        <f t="shared" ref="I99" si="24">F99-C99</f>
        <v>0</v>
      </c>
      <c r="J99" s="10">
        <f t="shared" ref="J99" si="25">G99-D99</f>
        <v>0</v>
      </c>
      <c r="K99" s="10">
        <f t="shared" ref="K99" si="26">I99+J99</f>
        <v>0</v>
      </c>
    </row>
    <row r="100" spans="1:11" ht="28.9" customHeight="1">
      <c r="A100" s="48">
        <v>46</v>
      </c>
      <c r="B100" s="21" t="s">
        <v>164</v>
      </c>
      <c r="C100" s="10">
        <v>5</v>
      </c>
      <c r="D100" s="10"/>
      <c r="E100" s="10">
        <f>C100+D100</f>
        <v>5</v>
      </c>
      <c r="F100" s="10">
        <v>5</v>
      </c>
      <c r="G100" s="10"/>
      <c r="H100" s="10">
        <f>F100+G100</f>
        <v>5</v>
      </c>
      <c r="I100" s="10">
        <f t="shared" si="22"/>
        <v>0</v>
      </c>
      <c r="J100" s="10">
        <f t="shared" si="22"/>
        <v>0</v>
      </c>
      <c r="K100" s="10">
        <f t="shared" si="23"/>
        <v>0</v>
      </c>
    </row>
    <row r="101" spans="1:11" ht="18" customHeight="1">
      <c r="A101" s="48">
        <v>47</v>
      </c>
      <c r="B101" s="21" t="s">
        <v>165</v>
      </c>
      <c r="C101" s="9">
        <v>6.3</v>
      </c>
      <c r="D101" s="9"/>
      <c r="E101" s="9">
        <f t="shared" ref="E101:E117" si="27">C101+D101</f>
        <v>6.3</v>
      </c>
      <c r="F101" s="9">
        <v>6.3</v>
      </c>
      <c r="G101" s="9"/>
      <c r="H101" s="9">
        <f t="shared" ref="H101:H117" si="28">F101+G101</f>
        <v>6.3</v>
      </c>
      <c r="I101" s="9">
        <f t="shared" si="22"/>
        <v>0</v>
      </c>
      <c r="J101" s="9">
        <f t="shared" si="22"/>
        <v>0</v>
      </c>
      <c r="K101" s="9">
        <f t="shared" si="23"/>
        <v>0</v>
      </c>
    </row>
    <row r="102" spans="1:11" ht="28.5" customHeight="1">
      <c r="A102" s="48">
        <v>48</v>
      </c>
      <c r="B102" s="21" t="s">
        <v>204</v>
      </c>
      <c r="C102" s="9">
        <v>1.2</v>
      </c>
      <c r="D102" s="9">
        <v>0.2</v>
      </c>
      <c r="E102" s="9">
        <f t="shared" si="27"/>
        <v>1.4</v>
      </c>
      <c r="F102" s="9">
        <v>1.2</v>
      </c>
      <c r="G102" s="9"/>
      <c r="H102" s="9">
        <f t="shared" si="28"/>
        <v>1.2</v>
      </c>
      <c r="I102" s="9">
        <f t="shared" si="22"/>
        <v>0</v>
      </c>
      <c r="J102" s="9">
        <f t="shared" si="22"/>
        <v>-0.2</v>
      </c>
      <c r="K102" s="9">
        <f t="shared" si="23"/>
        <v>-0.2</v>
      </c>
    </row>
    <row r="103" spans="1:11" ht="27" customHeight="1">
      <c r="A103" s="48">
        <v>49</v>
      </c>
      <c r="B103" s="21" t="s">
        <v>205</v>
      </c>
      <c r="C103" s="9">
        <v>0.5</v>
      </c>
      <c r="D103" s="10"/>
      <c r="E103" s="10">
        <f t="shared" si="27"/>
        <v>0.5</v>
      </c>
      <c r="F103" s="10">
        <v>0.5</v>
      </c>
      <c r="G103" s="10"/>
      <c r="H103" s="10">
        <f t="shared" si="28"/>
        <v>0.5</v>
      </c>
      <c r="I103" s="10">
        <f t="shared" si="22"/>
        <v>0</v>
      </c>
      <c r="J103" s="10">
        <f t="shared" si="22"/>
        <v>0</v>
      </c>
      <c r="K103" s="10">
        <f t="shared" si="23"/>
        <v>0</v>
      </c>
    </row>
    <row r="104" spans="1:11" ht="27.2" customHeight="1">
      <c r="A104" s="48">
        <v>50</v>
      </c>
      <c r="B104" s="21" t="s">
        <v>167</v>
      </c>
      <c r="C104" s="9">
        <v>1.5</v>
      </c>
      <c r="D104" s="9"/>
      <c r="E104" s="9">
        <f t="shared" si="27"/>
        <v>1.5</v>
      </c>
      <c r="F104" s="9">
        <v>1.5</v>
      </c>
      <c r="G104" s="9"/>
      <c r="H104" s="10">
        <f t="shared" si="28"/>
        <v>1.5</v>
      </c>
      <c r="I104" s="9">
        <f t="shared" si="22"/>
        <v>0</v>
      </c>
      <c r="J104" s="9">
        <f t="shared" si="22"/>
        <v>0</v>
      </c>
      <c r="K104" s="9">
        <f t="shared" si="23"/>
        <v>0</v>
      </c>
    </row>
    <row r="105" spans="1:11" ht="27.2" customHeight="1">
      <c r="A105" s="48">
        <v>51</v>
      </c>
      <c r="B105" s="21" t="s">
        <v>168</v>
      </c>
      <c r="C105" s="9">
        <v>2</v>
      </c>
      <c r="D105" s="9"/>
      <c r="E105" s="9">
        <f t="shared" si="27"/>
        <v>2</v>
      </c>
      <c r="F105" s="9">
        <v>2</v>
      </c>
      <c r="G105" s="9"/>
      <c r="H105" s="9">
        <f t="shared" si="28"/>
        <v>2</v>
      </c>
      <c r="I105" s="9">
        <f t="shared" si="22"/>
        <v>0</v>
      </c>
      <c r="J105" s="9">
        <f t="shared" si="22"/>
        <v>0</v>
      </c>
      <c r="K105" s="9">
        <f t="shared" si="23"/>
        <v>0</v>
      </c>
    </row>
    <row r="106" spans="1:11" ht="18.75" customHeight="1">
      <c r="A106" s="48">
        <v>52</v>
      </c>
      <c r="B106" s="21" t="s">
        <v>169</v>
      </c>
      <c r="C106" s="9">
        <v>1.7</v>
      </c>
      <c r="D106" s="9"/>
      <c r="E106" s="9">
        <f t="shared" si="27"/>
        <v>1.7</v>
      </c>
      <c r="F106" s="9">
        <v>1.7</v>
      </c>
      <c r="G106" s="9"/>
      <c r="H106" s="10">
        <f t="shared" si="28"/>
        <v>1.7</v>
      </c>
      <c r="I106" s="9">
        <f t="shared" si="22"/>
        <v>0</v>
      </c>
      <c r="J106" s="9">
        <f t="shared" si="22"/>
        <v>0</v>
      </c>
      <c r="K106" s="9">
        <f t="shared" si="23"/>
        <v>0</v>
      </c>
    </row>
    <row r="107" spans="1:11" ht="30.6" customHeight="1">
      <c r="A107" s="48">
        <v>53</v>
      </c>
      <c r="B107" s="20" t="s">
        <v>170</v>
      </c>
      <c r="C107" s="10">
        <v>2.7</v>
      </c>
      <c r="D107" s="10"/>
      <c r="E107" s="10">
        <f t="shared" si="27"/>
        <v>2.7</v>
      </c>
      <c r="F107" s="10">
        <v>2.7</v>
      </c>
      <c r="G107" s="10"/>
      <c r="H107" s="10">
        <f t="shared" si="28"/>
        <v>2.7</v>
      </c>
      <c r="I107" s="10">
        <f t="shared" si="22"/>
        <v>0</v>
      </c>
      <c r="J107" s="10">
        <f t="shared" si="22"/>
        <v>0</v>
      </c>
      <c r="K107" s="10">
        <f t="shared" si="23"/>
        <v>0</v>
      </c>
    </row>
    <row r="108" spans="1:11" ht="30.6" customHeight="1">
      <c r="A108" s="48">
        <v>54</v>
      </c>
      <c r="B108" s="20" t="s">
        <v>171</v>
      </c>
      <c r="C108" s="10">
        <v>26.67</v>
      </c>
      <c r="D108" s="10"/>
      <c r="E108" s="10">
        <f t="shared" si="27"/>
        <v>26.67</v>
      </c>
      <c r="F108" s="10">
        <v>26.67</v>
      </c>
      <c r="G108" s="10"/>
      <c r="H108" s="10">
        <f t="shared" si="28"/>
        <v>26.67</v>
      </c>
      <c r="I108" s="10">
        <f t="shared" si="22"/>
        <v>0</v>
      </c>
      <c r="J108" s="10">
        <f t="shared" si="22"/>
        <v>0</v>
      </c>
      <c r="K108" s="10">
        <f t="shared" si="23"/>
        <v>0</v>
      </c>
    </row>
    <row r="109" spans="1:11" ht="34.15" customHeight="1">
      <c r="A109" s="48">
        <v>55</v>
      </c>
      <c r="B109" s="20" t="s">
        <v>172</v>
      </c>
      <c r="C109" s="10">
        <v>143.61000000000001</v>
      </c>
      <c r="D109" s="10"/>
      <c r="E109" s="10">
        <f t="shared" si="27"/>
        <v>143.61000000000001</v>
      </c>
      <c r="F109" s="10">
        <v>143.44</v>
      </c>
      <c r="G109" s="10"/>
      <c r="H109" s="10">
        <f t="shared" si="28"/>
        <v>143.44</v>
      </c>
      <c r="I109" s="10">
        <f t="shared" si="22"/>
        <v>-0.17000000000001592</v>
      </c>
      <c r="J109" s="10">
        <f t="shared" si="22"/>
        <v>0</v>
      </c>
      <c r="K109" s="10">
        <f t="shared" si="23"/>
        <v>-0.17000000000001592</v>
      </c>
    </row>
    <row r="110" spans="1:11" ht="34.15" customHeight="1">
      <c r="A110" s="48">
        <v>56</v>
      </c>
      <c r="B110" s="20" t="s">
        <v>173</v>
      </c>
      <c r="C110" s="10">
        <v>2029.07</v>
      </c>
      <c r="D110" s="10"/>
      <c r="E110" s="10">
        <f t="shared" si="27"/>
        <v>2029.07</v>
      </c>
      <c r="F110" s="10">
        <v>2027.56</v>
      </c>
      <c r="G110" s="10"/>
      <c r="H110" s="10">
        <f t="shared" si="28"/>
        <v>2027.56</v>
      </c>
      <c r="I110" s="10">
        <f t="shared" si="22"/>
        <v>-1.5099999999999909</v>
      </c>
      <c r="J110" s="10">
        <f t="shared" si="22"/>
        <v>0</v>
      </c>
      <c r="K110" s="10">
        <f t="shared" si="23"/>
        <v>-1.5099999999999909</v>
      </c>
    </row>
    <row r="111" spans="1:11" ht="15.6" customHeight="1">
      <c r="A111" s="48">
        <v>57</v>
      </c>
      <c r="B111" s="20" t="s">
        <v>174</v>
      </c>
      <c r="C111" s="10">
        <v>7.0000000000000007E-2</v>
      </c>
      <c r="D111" s="10"/>
      <c r="E111" s="10">
        <f t="shared" si="27"/>
        <v>7.0000000000000007E-2</v>
      </c>
      <c r="F111" s="10">
        <v>7.0000000000000007E-2</v>
      </c>
      <c r="G111" s="10"/>
      <c r="H111" s="10">
        <f t="shared" si="28"/>
        <v>7.0000000000000007E-2</v>
      </c>
      <c r="I111" s="10">
        <f t="shared" si="22"/>
        <v>0</v>
      </c>
      <c r="J111" s="10">
        <f t="shared" si="22"/>
        <v>0</v>
      </c>
      <c r="K111" s="10">
        <f t="shared" si="23"/>
        <v>0</v>
      </c>
    </row>
    <row r="112" spans="1:11" ht="22.15" customHeight="1">
      <c r="A112" s="48">
        <v>58</v>
      </c>
      <c r="B112" s="20" t="s">
        <v>175</v>
      </c>
      <c r="C112" s="9">
        <v>6.28</v>
      </c>
      <c r="D112" s="9"/>
      <c r="E112" s="9">
        <f t="shared" si="27"/>
        <v>6.28</v>
      </c>
      <c r="F112" s="9">
        <v>6.28</v>
      </c>
      <c r="G112" s="9"/>
      <c r="H112" s="9">
        <f t="shared" si="28"/>
        <v>6.28</v>
      </c>
      <c r="I112" s="9">
        <f t="shared" si="22"/>
        <v>0</v>
      </c>
      <c r="J112" s="9">
        <f t="shared" si="22"/>
        <v>0</v>
      </c>
      <c r="K112" s="9">
        <f t="shared" si="23"/>
        <v>0</v>
      </c>
    </row>
    <row r="113" spans="1:11" ht="22.15" customHeight="1">
      <c r="A113" s="48">
        <v>59</v>
      </c>
      <c r="B113" s="20" t="s">
        <v>176</v>
      </c>
      <c r="C113" s="9">
        <v>20</v>
      </c>
      <c r="D113" s="9"/>
      <c r="E113" s="9">
        <f t="shared" si="27"/>
        <v>20</v>
      </c>
      <c r="F113" s="9">
        <v>8</v>
      </c>
      <c r="G113" s="9"/>
      <c r="H113" s="9">
        <f t="shared" si="28"/>
        <v>8</v>
      </c>
      <c r="I113" s="9">
        <f t="shared" si="22"/>
        <v>-12</v>
      </c>
      <c r="J113" s="9">
        <f t="shared" si="22"/>
        <v>0</v>
      </c>
      <c r="K113" s="9">
        <f t="shared" si="23"/>
        <v>-12</v>
      </c>
    </row>
    <row r="114" spans="1:11" ht="29.45" customHeight="1">
      <c r="A114" s="48">
        <v>60</v>
      </c>
      <c r="B114" s="21" t="s">
        <v>177</v>
      </c>
      <c r="C114" s="10">
        <v>3.5</v>
      </c>
      <c r="D114" s="10"/>
      <c r="E114" s="10">
        <f t="shared" si="27"/>
        <v>3.5</v>
      </c>
      <c r="F114" s="10">
        <v>3.5</v>
      </c>
      <c r="G114" s="10"/>
      <c r="H114" s="10">
        <f t="shared" si="28"/>
        <v>3.5</v>
      </c>
      <c r="I114" s="10">
        <f t="shared" si="22"/>
        <v>0</v>
      </c>
      <c r="J114" s="10">
        <f t="shared" si="22"/>
        <v>0</v>
      </c>
      <c r="K114" s="10">
        <f t="shared" si="23"/>
        <v>0</v>
      </c>
    </row>
    <row r="115" spans="1:11" ht="29.45" customHeight="1">
      <c r="A115" s="48">
        <v>61</v>
      </c>
      <c r="B115" s="21" t="s">
        <v>178</v>
      </c>
      <c r="C115" s="10">
        <v>3</v>
      </c>
      <c r="D115" s="10"/>
      <c r="E115" s="10">
        <f t="shared" si="27"/>
        <v>3</v>
      </c>
      <c r="F115" s="10"/>
      <c r="G115" s="10"/>
      <c r="H115" s="10">
        <f t="shared" si="28"/>
        <v>0</v>
      </c>
      <c r="I115" s="10">
        <f t="shared" si="22"/>
        <v>-3</v>
      </c>
      <c r="J115" s="10">
        <f t="shared" si="22"/>
        <v>0</v>
      </c>
      <c r="K115" s="10">
        <f t="shared" si="23"/>
        <v>-3</v>
      </c>
    </row>
    <row r="116" spans="1:11" ht="29.45" customHeight="1">
      <c r="A116" s="48">
        <v>62</v>
      </c>
      <c r="B116" s="21" t="s">
        <v>179</v>
      </c>
      <c r="C116" s="10">
        <v>3</v>
      </c>
      <c r="D116" s="10"/>
      <c r="E116" s="10">
        <f t="shared" si="27"/>
        <v>3</v>
      </c>
      <c r="F116" s="10">
        <v>3</v>
      </c>
      <c r="G116" s="10"/>
      <c r="H116" s="10">
        <f t="shared" si="28"/>
        <v>3</v>
      </c>
      <c r="I116" s="10">
        <f t="shared" si="22"/>
        <v>0</v>
      </c>
      <c r="J116" s="10">
        <f t="shared" si="22"/>
        <v>0</v>
      </c>
      <c r="K116" s="10">
        <f t="shared" si="23"/>
        <v>0</v>
      </c>
    </row>
    <row r="117" spans="1:11" ht="29.45" customHeight="1">
      <c r="A117" s="48">
        <v>63</v>
      </c>
      <c r="B117" s="21" t="s">
        <v>180</v>
      </c>
      <c r="C117" s="10">
        <v>541.46</v>
      </c>
      <c r="D117" s="10"/>
      <c r="E117" s="10">
        <f t="shared" si="27"/>
        <v>541.46</v>
      </c>
      <c r="F117" s="10">
        <v>541.46</v>
      </c>
      <c r="G117" s="10"/>
      <c r="H117" s="10">
        <f t="shared" si="28"/>
        <v>541.46</v>
      </c>
      <c r="I117" s="10">
        <f t="shared" si="22"/>
        <v>0</v>
      </c>
      <c r="J117" s="10">
        <f t="shared" si="22"/>
        <v>0</v>
      </c>
      <c r="K117" s="10">
        <f t="shared" si="23"/>
        <v>0</v>
      </c>
    </row>
    <row r="118" spans="1:11" ht="41.25" customHeight="1">
      <c r="A118" s="70" t="s">
        <v>226</v>
      </c>
      <c r="B118" s="62"/>
      <c r="C118" s="62"/>
      <c r="D118" s="62"/>
      <c r="E118" s="62"/>
      <c r="F118" s="62"/>
      <c r="G118" s="62"/>
      <c r="H118" s="62"/>
      <c r="I118" s="62"/>
      <c r="J118" s="62"/>
      <c r="K118" s="62"/>
    </row>
    <row r="119" spans="1:11" s="6" customFormat="1" ht="14.25">
      <c r="A119" s="50">
        <v>4</v>
      </c>
      <c r="B119" s="38" t="s">
        <v>111</v>
      </c>
      <c r="C119" s="69"/>
      <c r="D119" s="69"/>
      <c r="E119" s="69"/>
      <c r="F119" s="69"/>
      <c r="G119" s="69"/>
      <c r="H119" s="69"/>
      <c r="I119" s="69"/>
      <c r="J119" s="69"/>
      <c r="K119" s="69"/>
    </row>
    <row r="120" spans="1:11" ht="44.25" customHeight="1">
      <c r="A120" s="48">
        <v>64</v>
      </c>
      <c r="B120" s="21" t="s">
        <v>209</v>
      </c>
      <c r="C120" s="17">
        <v>100</v>
      </c>
      <c r="D120" s="17"/>
      <c r="E120" s="17">
        <f>D120+C120</f>
        <v>100</v>
      </c>
      <c r="F120" s="17">
        <v>100</v>
      </c>
      <c r="G120" s="17"/>
      <c r="H120" s="17">
        <f>F120+G120</f>
        <v>100</v>
      </c>
      <c r="I120" s="17">
        <f>F120-C120</f>
        <v>0</v>
      </c>
      <c r="J120" s="17">
        <f>G120-D120</f>
        <v>0</v>
      </c>
      <c r="K120" s="17">
        <f>I120+J120</f>
        <v>0</v>
      </c>
    </row>
    <row r="121" spans="1:11" ht="57" customHeight="1">
      <c r="A121" s="48">
        <v>65</v>
      </c>
      <c r="B121" s="21" t="s">
        <v>207</v>
      </c>
      <c r="C121" s="9">
        <v>100</v>
      </c>
      <c r="D121" s="9"/>
      <c r="E121" s="9">
        <f t="shared" ref="E121:E124" si="29">C121+D121</f>
        <v>100</v>
      </c>
      <c r="F121" s="9">
        <v>100</v>
      </c>
      <c r="G121" s="9"/>
      <c r="H121" s="9">
        <f t="shared" ref="H121:H124" si="30">F121+G121</f>
        <v>100</v>
      </c>
      <c r="I121" s="9">
        <f t="shared" ref="I121:J124" si="31">F121-C121</f>
        <v>0</v>
      </c>
      <c r="J121" s="9">
        <f>G121-D121</f>
        <v>0</v>
      </c>
      <c r="K121" s="9">
        <f t="shared" ref="K121:K124" si="32">I121+J121</f>
        <v>0</v>
      </c>
    </row>
    <row r="122" spans="1:11" ht="43.9" customHeight="1">
      <c r="A122" s="48">
        <v>66</v>
      </c>
      <c r="B122" s="21" t="s">
        <v>208</v>
      </c>
      <c r="C122" s="9">
        <v>100</v>
      </c>
      <c r="D122" s="9"/>
      <c r="E122" s="9">
        <f t="shared" si="29"/>
        <v>100</v>
      </c>
      <c r="F122" s="9">
        <v>100</v>
      </c>
      <c r="G122" s="9"/>
      <c r="H122" s="9">
        <f t="shared" si="30"/>
        <v>100</v>
      </c>
      <c r="I122" s="9">
        <f t="shared" si="31"/>
        <v>0</v>
      </c>
      <c r="J122" s="9">
        <f t="shared" si="31"/>
        <v>0</v>
      </c>
      <c r="K122" s="9">
        <f t="shared" si="32"/>
        <v>0</v>
      </c>
    </row>
    <row r="123" spans="1:11" ht="51">
      <c r="A123" s="48">
        <v>67</v>
      </c>
      <c r="B123" s="20" t="s">
        <v>184</v>
      </c>
      <c r="C123" s="10">
        <v>99.92</v>
      </c>
      <c r="D123" s="10"/>
      <c r="E123" s="10">
        <f t="shared" si="29"/>
        <v>99.92</v>
      </c>
      <c r="F123" s="10">
        <v>99.92</v>
      </c>
      <c r="G123" s="10"/>
      <c r="H123" s="10">
        <f t="shared" si="30"/>
        <v>99.92</v>
      </c>
      <c r="I123" s="10">
        <f t="shared" si="31"/>
        <v>0</v>
      </c>
      <c r="J123" s="10">
        <f t="shared" si="31"/>
        <v>0</v>
      </c>
      <c r="K123" s="10">
        <f t="shared" si="32"/>
        <v>0</v>
      </c>
    </row>
    <row r="124" spans="1:11" ht="44.45" customHeight="1">
      <c r="A124" s="48">
        <v>68</v>
      </c>
      <c r="B124" s="20" t="s">
        <v>181</v>
      </c>
      <c r="C124" s="10">
        <v>85.13</v>
      </c>
      <c r="D124" s="10"/>
      <c r="E124" s="10">
        <f t="shared" si="29"/>
        <v>85.13</v>
      </c>
      <c r="F124" s="10">
        <v>67.319999999999993</v>
      </c>
      <c r="G124" s="10"/>
      <c r="H124" s="10">
        <f t="shared" si="30"/>
        <v>67.319999999999993</v>
      </c>
      <c r="I124" s="10">
        <f t="shared" si="31"/>
        <v>-17.810000000000002</v>
      </c>
      <c r="J124" s="10">
        <f t="shared" si="31"/>
        <v>0</v>
      </c>
      <c r="K124" s="10">
        <f t="shared" si="32"/>
        <v>-17.810000000000002</v>
      </c>
    </row>
    <row r="125" spans="1:11" ht="29.85" customHeight="1">
      <c r="A125" s="48">
        <v>69</v>
      </c>
      <c r="B125" s="20" t="s">
        <v>185</v>
      </c>
      <c r="C125" s="10">
        <v>86.2</v>
      </c>
      <c r="D125" s="10"/>
      <c r="E125" s="10">
        <f t="shared" ref="E125" si="33">C125+D125</f>
        <v>86.2</v>
      </c>
      <c r="F125" s="10">
        <v>86.2</v>
      </c>
      <c r="G125" s="10"/>
      <c r="H125" s="10">
        <f t="shared" ref="H125" si="34">F125+G125</f>
        <v>86.2</v>
      </c>
      <c r="I125" s="10">
        <f t="shared" ref="I125" si="35">F125-C125</f>
        <v>0</v>
      </c>
      <c r="J125" s="10">
        <f t="shared" ref="J125" si="36">G125-D125</f>
        <v>0</v>
      </c>
      <c r="K125" s="10">
        <f t="shared" ref="K125" si="37">I125+J125</f>
        <v>0</v>
      </c>
    </row>
    <row r="126" spans="1:11" ht="37.5" customHeight="1">
      <c r="A126" s="70" t="s">
        <v>224</v>
      </c>
      <c r="B126" s="62"/>
      <c r="C126" s="62"/>
      <c r="D126" s="62"/>
      <c r="E126" s="62"/>
      <c r="F126" s="62"/>
      <c r="G126" s="62"/>
      <c r="H126" s="62"/>
      <c r="I126" s="62"/>
      <c r="J126" s="62"/>
      <c r="K126" s="62"/>
    </row>
    <row r="127" spans="1:11" ht="33" customHeight="1">
      <c r="A127" s="72" t="s">
        <v>93</v>
      </c>
      <c r="B127" s="73"/>
      <c r="C127" s="73"/>
      <c r="D127" s="73"/>
      <c r="E127" s="73"/>
      <c r="F127" s="73"/>
      <c r="G127" s="73"/>
      <c r="H127" s="73"/>
      <c r="I127" s="73"/>
      <c r="J127" s="73"/>
      <c r="K127" s="73"/>
    </row>
    <row r="128" spans="1:11" ht="14.1" customHeight="1">
      <c r="A128" s="74" t="s">
        <v>227</v>
      </c>
      <c r="B128" s="74"/>
      <c r="C128" s="74"/>
      <c r="D128" s="74"/>
      <c r="E128" s="74"/>
      <c r="F128" s="74"/>
      <c r="G128" s="74"/>
      <c r="H128" s="74"/>
      <c r="I128" s="74"/>
      <c r="J128" s="74"/>
      <c r="K128" s="74"/>
    </row>
    <row r="129" spans="1:11" ht="18" customHeight="1">
      <c r="A129" s="75" t="s">
        <v>94</v>
      </c>
      <c r="B129" s="75"/>
      <c r="C129" s="75"/>
      <c r="D129" s="75"/>
      <c r="E129" s="75"/>
      <c r="F129" s="75"/>
      <c r="G129" s="75"/>
      <c r="H129" s="75"/>
      <c r="I129" s="75"/>
      <c r="J129" s="75"/>
      <c r="K129" s="75"/>
    </row>
    <row r="130" spans="1:11" ht="15.75" customHeight="1">
      <c r="A130" s="74" t="s">
        <v>95</v>
      </c>
      <c r="B130" s="74"/>
      <c r="C130" s="74"/>
      <c r="D130" s="74"/>
      <c r="E130" s="74"/>
      <c r="F130" s="74"/>
      <c r="G130" s="74"/>
      <c r="H130" s="74"/>
      <c r="I130" s="74"/>
      <c r="J130" s="74"/>
      <c r="K130" s="74"/>
    </row>
    <row r="131" spans="1:11" ht="17.45" customHeight="1">
      <c r="A131" s="66" t="s">
        <v>36</v>
      </c>
      <c r="B131" s="66"/>
      <c r="C131" s="66"/>
      <c r="D131" s="66"/>
      <c r="E131" s="66"/>
      <c r="F131" s="66"/>
      <c r="G131" s="66"/>
      <c r="H131" s="66"/>
      <c r="I131" s="66"/>
      <c r="J131" s="66"/>
      <c r="K131" s="66"/>
    </row>
    <row r="132" spans="1:11" ht="28.15" customHeight="1">
      <c r="A132" s="61" t="s">
        <v>7</v>
      </c>
      <c r="B132" s="62" t="s">
        <v>8</v>
      </c>
      <c r="C132" s="61" t="s">
        <v>37</v>
      </c>
      <c r="D132" s="61"/>
      <c r="E132" s="61"/>
      <c r="F132" s="61" t="s">
        <v>38</v>
      </c>
      <c r="G132" s="61"/>
      <c r="H132" s="61"/>
      <c r="I132" s="76" t="s">
        <v>96</v>
      </c>
      <c r="J132" s="61"/>
      <c r="K132" s="61"/>
    </row>
    <row r="133" spans="1:11" s="1" customFormat="1" ht="24.75" customHeight="1">
      <c r="A133" s="61"/>
      <c r="B133" s="62"/>
      <c r="C133" s="16" t="s">
        <v>70</v>
      </c>
      <c r="D133" s="16" t="s">
        <v>71</v>
      </c>
      <c r="E133" s="16" t="s">
        <v>72</v>
      </c>
      <c r="F133" s="16" t="s">
        <v>70</v>
      </c>
      <c r="G133" s="16" t="s">
        <v>71</v>
      </c>
      <c r="H133" s="16" t="s">
        <v>72</v>
      </c>
      <c r="I133" s="16" t="s">
        <v>70</v>
      </c>
      <c r="J133" s="16" t="s">
        <v>71</v>
      </c>
      <c r="K133" s="16" t="s">
        <v>72</v>
      </c>
    </row>
    <row r="134" spans="1:11" ht="15">
      <c r="A134" s="48"/>
      <c r="B134" s="20" t="s">
        <v>39</v>
      </c>
      <c r="C134" s="39">
        <v>36154.44</v>
      </c>
      <c r="D134" s="39">
        <v>731.79</v>
      </c>
      <c r="E134" s="39">
        <f>C134+D134</f>
        <v>36886.230000000003</v>
      </c>
      <c r="F134" s="39">
        <f>F16</f>
        <v>33184.22</v>
      </c>
      <c r="G134" s="39">
        <f>G16</f>
        <v>323.18</v>
      </c>
      <c r="H134" s="39">
        <f>F134+G134</f>
        <v>33507.4</v>
      </c>
      <c r="I134" s="39">
        <f>F134/C134*100</f>
        <v>91.784632814116335</v>
      </c>
      <c r="J134" s="39">
        <f>G134/D134*100</f>
        <v>44.162942920783287</v>
      </c>
      <c r="K134" s="39">
        <f>H134/E134*100</f>
        <v>90.839860836957314</v>
      </c>
    </row>
    <row r="135" spans="1:11" ht="28.9" customHeight="1">
      <c r="A135" s="71" t="s">
        <v>97</v>
      </c>
      <c r="B135" s="71"/>
      <c r="C135" s="71"/>
      <c r="D135" s="71"/>
      <c r="E135" s="71"/>
      <c r="F135" s="71"/>
      <c r="G135" s="71"/>
      <c r="H135" s="71"/>
      <c r="I135" s="71"/>
      <c r="J135" s="71"/>
      <c r="K135" s="71"/>
    </row>
    <row r="136" spans="1:11" ht="33.950000000000003" customHeight="1">
      <c r="A136" s="77" t="s">
        <v>199</v>
      </c>
      <c r="B136" s="77"/>
      <c r="C136" s="77"/>
      <c r="D136" s="77"/>
      <c r="E136" s="77"/>
      <c r="F136" s="77"/>
      <c r="G136" s="77"/>
      <c r="H136" s="77"/>
      <c r="I136" s="77"/>
      <c r="J136" s="77"/>
      <c r="K136" s="77"/>
    </row>
    <row r="137" spans="1:11" ht="15">
      <c r="A137" s="48"/>
      <c r="B137" s="20" t="s">
        <v>12</v>
      </c>
      <c r="C137" s="20"/>
      <c r="D137" s="20"/>
      <c r="E137" s="20"/>
      <c r="F137" s="40"/>
      <c r="G137" s="40"/>
      <c r="H137" s="40"/>
      <c r="I137" s="40"/>
      <c r="J137" s="40"/>
      <c r="K137" s="40"/>
    </row>
    <row r="138" spans="1:11" ht="96" customHeight="1">
      <c r="A138" s="48">
        <v>1</v>
      </c>
      <c r="B138" s="21" t="s">
        <v>119</v>
      </c>
      <c r="C138" s="39">
        <v>3185.14</v>
      </c>
      <c r="D138" s="39">
        <v>182.59</v>
      </c>
      <c r="E138" s="39">
        <f t="shared" ref="E138:E145" si="38">C138+D138</f>
        <v>3367.73</v>
      </c>
      <c r="F138" s="39">
        <f>F19</f>
        <v>2119.3000000000002</v>
      </c>
      <c r="G138" s="39">
        <f>G19</f>
        <v>323.18</v>
      </c>
      <c r="H138" s="39">
        <f t="shared" ref="H138:H145" si="39">F138+G138</f>
        <v>2442.48</v>
      </c>
      <c r="I138" s="39">
        <f>F138/C138*100</f>
        <v>66.537106689187922</v>
      </c>
      <c r="J138" s="39">
        <f>G138/D138*100</f>
        <v>176.99764499698779</v>
      </c>
      <c r="K138" s="39">
        <f>H138/E138*100</f>
        <v>72.526004163041563</v>
      </c>
    </row>
    <row r="139" spans="1:11" ht="42" customHeight="1">
      <c r="A139" s="48">
        <v>2</v>
      </c>
      <c r="B139" s="21" t="s">
        <v>120</v>
      </c>
      <c r="C139" s="39">
        <v>3895.9</v>
      </c>
      <c r="D139" s="39">
        <v>125.9</v>
      </c>
      <c r="E139" s="39">
        <f t="shared" si="38"/>
        <v>4021.8</v>
      </c>
      <c r="F139" s="39">
        <f t="shared" ref="F139:G144" si="40">F20</f>
        <v>4800</v>
      </c>
      <c r="G139" s="39">
        <f t="shared" si="40"/>
        <v>0</v>
      </c>
      <c r="H139" s="39">
        <f t="shared" si="39"/>
        <v>4800</v>
      </c>
      <c r="I139" s="39">
        <f t="shared" ref="I139:I145" si="41">F139/C139*100</f>
        <v>123.20644780410174</v>
      </c>
      <c r="J139" s="39">
        <f t="shared" ref="J139:J145" si="42">G139/D139*100</f>
        <v>0</v>
      </c>
      <c r="K139" s="39">
        <f t="shared" ref="K139:K145" si="43">H139/E139*100</f>
        <v>119.34954497985977</v>
      </c>
    </row>
    <row r="140" spans="1:11" ht="63.75">
      <c r="A140" s="48">
        <v>3</v>
      </c>
      <c r="B140" s="21" t="s">
        <v>121</v>
      </c>
      <c r="C140" s="39">
        <v>4281</v>
      </c>
      <c r="D140" s="39"/>
      <c r="E140" s="39">
        <f t="shared" si="38"/>
        <v>4281</v>
      </c>
      <c r="F140" s="39">
        <f t="shared" si="40"/>
        <v>3700</v>
      </c>
      <c r="G140" s="39">
        <f t="shared" si="40"/>
        <v>0</v>
      </c>
      <c r="H140" s="39">
        <f t="shared" si="39"/>
        <v>3700</v>
      </c>
      <c r="I140" s="39">
        <f t="shared" si="41"/>
        <v>86.428404578369538</v>
      </c>
      <c r="J140" s="39"/>
      <c r="K140" s="39">
        <f t="shared" si="43"/>
        <v>86.428404578369538</v>
      </c>
    </row>
    <row r="141" spans="1:11" ht="25.5">
      <c r="A141" s="48">
        <v>4</v>
      </c>
      <c r="B141" s="21" t="s">
        <v>122</v>
      </c>
      <c r="C141" s="39">
        <v>524.57000000000005</v>
      </c>
      <c r="D141" s="39">
        <v>238.8</v>
      </c>
      <c r="E141" s="39">
        <f t="shared" si="38"/>
        <v>763.37000000000012</v>
      </c>
      <c r="F141" s="39">
        <f t="shared" si="40"/>
        <v>332.99</v>
      </c>
      <c r="G141" s="39">
        <f t="shared" si="40"/>
        <v>0</v>
      </c>
      <c r="H141" s="39">
        <f t="shared" si="39"/>
        <v>332.99</v>
      </c>
      <c r="I141" s="39">
        <f t="shared" si="41"/>
        <v>63.478658710944202</v>
      </c>
      <c r="J141" s="39">
        <f>G141/D141*100</f>
        <v>0</v>
      </c>
      <c r="K141" s="39">
        <f t="shared" si="43"/>
        <v>43.621048770583066</v>
      </c>
    </row>
    <row r="142" spans="1:11" ht="51">
      <c r="A142" s="48">
        <v>5</v>
      </c>
      <c r="B142" s="21" t="s">
        <v>123</v>
      </c>
      <c r="C142" s="39">
        <v>17573.87</v>
      </c>
      <c r="D142" s="39"/>
      <c r="E142" s="39">
        <f t="shared" si="38"/>
        <v>17573.87</v>
      </c>
      <c r="F142" s="39">
        <f t="shared" si="40"/>
        <v>17865.36</v>
      </c>
      <c r="G142" s="39">
        <f t="shared" si="40"/>
        <v>0</v>
      </c>
      <c r="H142" s="39">
        <f t="shared" si="39"/>
        <v>17865.36</v>
      </c>
      <c r="I142" s="39">
        <f t="shared" si="41"/>
        <v>101.65865572011174</v>
      </c>
      <c r="J142" s="39"/>
      <c r="K142" s="39">
        <f t="shared" si="43"/>
        <v>101.65865572011174</v>
      </c>
    </row>
    <row r="143" spans="1:11" ht="63.75">
      <c r="A143" s="48">
        <v>6</v>
      </c>
      <c r="B143" s="21" t="s">
        <v>124</v>
      </c>
      <c r="C143" s="39">
        <v>4930.58</v>
      </c>
      <c r="D143" s="39"/>
      <c r="E143" s="39">
        <f t="shared" si="38"/>
        <v>4930.58</v>
      </c>
      <c r="F143" s="39">
        <f t="shared" si="40"/>
        <v>3316.77</v>
      </c>
      <c r="G143" s="39">
        <f t="shared" si="40"/>
        <v>0</v>
      </c>
      <c r="H143" s="39">
        <f t="shared" si="39"/>
        <v>3316.77</v>
      </c>
      <c r="I143" s="39">
        <f t="shared" si="41"/>
        <v>67.269367903978832</v>
      </c>
      <c r="J143" s="39"/>
      <c r="K143" s="39">
        <f t="shared" si="43"/>
        <v>67.269367903978832</v>
      </c>
    </row>
    <row r="144" spans="1:11" s="53" customFormat="1" ht="25.5">
      <c r="A144" s="51">
        <v>7</v>
      </c>
      <c r="B144" s="21" t="s">
        <v>186</v>
      </c>
      <c r="C144" s="39">
        <v>816.77</v>
      </c>
      <c r="D144" s="39">
        <v>184.5</v>
      </c>
      <c r="E144" s="39">
        <f t="shared" si="38"/>
        <v>1001.27</v>
      </c>
      <c r="F144" s="39">
        <f t="shared" si="40"/>
        <v>1049.81</v>
      </c>
      <c r="G144" s="39">
        <f t="shared" si="40"/>
        <v>0</v>
      </c>
      <c r="H144" s="39">
        <f t="shared" si="39"/>
        <v>1049.81</v>
      </c>
      <c r="I144" s="39">
        <f t="shared" si="41"/>
        <v>128.5319000453004</v>
      </c>
      <c r="J144" s="39">
        <f t="shared" si="42"/>
        <v>0</v>
      </c>
      <c r="K144" s="39">
        <f t="shared" si="43"/>
        <v>104.84784323908636</v>
      </c>
    </row>
    <row r="145" spans="1:11" s="53" customFormat="1" ht="35.25" customHeight="1">
      <c r="A145" s="51">
        <v>8</v>
      </c>
      <c r="B145" s="21" t="str">
        <f>B26</f>
        <v xml:space="preserve">Забезпечення виконання проектів переможців громадського бюджету </v>
      </c>
      <c r="C145" s="39">
        <v>946.61</v>
      </c>
      <c r="D145" s="39"/>
      <c r="E145" s="39">
        <f t="shared" si="38"/>
        <v>946.61</v>
      </c>
      <c r="F145" s="39">
        <v>0</v>
      </c>
      <c r="G145" s="39">
        <v>0</v>
      </c>
      <c r="H145" s="39">
        <f t="shared" si="39"/>
        <v>0</v>
      </c>
      <c r="I145" s="39">
        <f t="shared" si="41"/>
        <v>0</v>
      </c>
      <c r="J145" s="39" t="e">
        <f t="shared" si="42"/>
        <v>#DIV/0!</v>
      </c>
      <c r="K145" s="39">
        <f t="shared" si="43"/>
        <v>0</v>
      </c>
    </row>
    <row r="146" spans="1:11" s="53" customFormat="1" ht="30.6" customHeight="1">
      <c r="A146" s="78" t="s">
        <v>99</v>
      </c>
      <c r="B146" s="61"/>
      <c r="C146" s="61"/>
      <c r="D146" s="61"/>
      <c r="E146" s="61"/>
      <c r="F146" s="61"/>
      <c r="G146" s="61"/>
      <c r="H146" s="61"/>
      <c r="I146" s="61"/>
      <c r="J146" s="61"/>
      <c r="K146" s="61"/>
    </row>
    <row r="147" spans="1:11" s="53" customFormat="1" ht="20.65" customHeight="1">
      <c r="A147" s="79" t="s">
        <v>116</v>
      </c>
      <c r="B147" s="79"/>
      <c r="C147" s="79"/>
      <c r="D147" s="79"/>
      <c r="E147" s="79"/>
      <c r="F147" s="79"/>
      <c r="G147" s="79"/>
      <c r="H147" s="79"/>
      <c r="I147" s="79"/>
      <c r="J147" s="79"/>
      <c r="K147" s="79"/>
    </row>
    <row r="148" spans="1:11" s="55" customFormat="1" ht="14.25">
      <c r="A148" s="56" t="s">
        <v>87</v>
      </c>
      <c r="B148" s="54" t="s">
        <v>88</v>
      </c>
      <c r="C148" s="51"/>
      <c r="D148" s="51"/>
      <c r="E148" s="51"/>
      <c r="F148" s="51"/>
      <c r="G148" s="51"/>
      <c r="H148" s="51"/>
      <c r="I148" s="41"/>
      <c r="J148" s="41"/>
      <c r="K148" s="41"/>
    </row>
    <row r="149" spans="1:11" s="53" customFormat="1" ht="25.5">
      <c r="A149" s="51">
        <v>1</v>
      </c>
      <c r="B149" s="21" t="s">
        <v>126</v>
      </c>
      <c r="C149" s="10">
        <v>439</v>
      </c>
      <c r="D149" s="10"/>
      <c r="E149" s="10">
        <f t="shared" ref="E149:E168" si="44">C149+D149</f>
        <v>439</v>
      </c>
      <c r="F149" s="10">
        <v>439</v>
      </c>
      <c r="G149" s="10"/>
      <c r="H149" s="10">
        <f t="shared" ref="H149:H169" si="45">F149+G149</f>
        <v>439</v>
      </c>
      <c r="I149" s="10">
        <f>F149/C149*100</f>
        <v>100</v>
      </c>
      <c r="J149" s="10"/>
      <c r="K149" s="10">
        <f>H149/E149*100</f>
        <v>100</v>
      </c>
    </row>
    <row r="150" spans="1:11" s="53" customFormat="1" ht="38.25">
      <c r="A150" s="51">
        <v>2</v>
      </c>
      <c r="B150" s="21" t="s">
        <v>127</v>
      </c>
      <c r="C150" s="10">
        <v>1771.15</v>
      </c>
      <c r="D150" s="10">
        <v>182.59</v>
      </c>
      <c r="E150" s="10">
        <f t="shared" si="44"/>
        <v>1953.74</v>
      </c>
      <c r="F150" s="10">
        <v>1634.1</v>
      </c>
      <c r="G150" s="10">
        <v>323.18</v>
      </c>
      <c r="H150" s="10">
        <f t="shared" si="45"/>
        <v>1957.28</v>
      </c>
      <c r="I150" s="10">
        <f t="shared" ref="I150:I169" si="46">F150/C150*100</f>
        <v>92.26208960280043</v>
      </c>
      <c r="J150" s="10">
        <f>G150/D150*100</f>
        <v>176.99764499698779</v>
      </c>
      <c r="K150" s="10">
        <f t="shared" ref="K150:K199" si="47">H150/E150*100</f>
        <v>100.18119094659474</v>
      </c>
    </row>
    <row r="151" spans="1:11" s="53" customFormat="1" ht="24" customHeight="1">
      <c r="A151" s="51">
        <v>3</v>
      </c>
      <c r="B151" s="21" t="str">
        <f>B54</f>
        <v>обсяг видатків на придбання контейнерів та огорож контейнерних майданчиків та турнікетів</v>
      </c>
      <c r="C151" s="10">
        <v>1131.7</v>
      </c>
      <c r="D151" s="10"/>
      <c r="E151" s="10">
        <f t="shared" si="44"/>
        <v>1131.7</v>
      </c>
      <c r="F151" s="10">
        <v>946.2</v>
      </c>
      <c r="G151" s="10"/>
      <c r="H151" s="10">
        <f t="shared" si="45"/>
        <v>946.2</v>
      </c>
      <c r="I151" s="10">
        <f t="shared" si="46"/>
        <v>83.608730228859244</v>
      </c>
      <c r="J151" s="10"/>
      <c r="K151" s="10">
        <f t="shared" si="47"/>
        <v>83.608730228859244</v>
      </c>
    </row>
    <row r="152" spans="1:11" s="53" customFormat="1" ht="25.5">
      <c r="A152" s="51">
        <v>4</v>
      </c>
      <c r="B152" s="21" t="s">
        <v>128</v>
      </c>
      <c r="C152" s="10">
        <v>1940.9</v>
      </c>
      <c r="D152" s="10"/>
      <c r="E152" s="9">
        <f t="shared" si="44"/>
        <v>1940.9</v>
      </c>
      <c r="F152" s="10">
        <v>1650</v>
      </c>
      <c r="G152" s="10"/>
      <c r="H152" s="9">
        <f>F152+G152</f>
        <v>1650</v>
      </c>
      <c r="I152" s="10">
        <f t="shared" si="46"/>
        <v>85.012107785048173</v>
      </c>
      <c r="J152" s="10"/>
      <c r="K152" s="10">
        <f t="shared" si="47"/>
        <v>85.012107785048173</v>
      </c>
    </row>
    <row r="153" spans="1:11" s="53" customFormat="1" ht="30" customHeight="1">
      <c r="A153" s="51">
        <v>5</v>
      </c>
      <c r="B153" s="21" t="str">
        <f>B56</f>
        <v>Обсяг видатків на викошування газонів,доглядання клумб та парків</v>
      </c>
      <c r="C153" s="10">
        <v>1805</v>
      </c>
      <c r="D153" s="10">
        <v>125.9</v>
      </c>
      <c r="E153" s="9">
        <f t="shared" si="44"/>
        <v>1930.9</v>
      </c>
      <c r="F153" s="10">
        <v>2050</v>
      </c>
      <c r="G153" s="10"/>
      <c r="H153" s="9">
        <f t="shared" si="45"/>
        <v>2050</v>
      </c>
      <c r="I153" s="10">
        <f t="shared" si="46"/>
        <v>113.57340720221607</v>
      </c>
      <c r="J153" s="10"/>
      <c r="K153" s="10">
        <f t="shared" si="47"/>
        <v>106.16810813610233</v>
      </c>
    </row>
    <row r="154" spans="1:11" s="53" customFormat="1" ht="25.5">
      <c r="A154" s="51">
        <v>6</v>
      </c>
      <c r="B154" s="21" t="s">
        <v>129</v>
      </c>
      <c r="C154" s="10"/>
      <c r="D154" s="10"/>
      <c r="E154" s="9">
        <f t="shared" si="44"/>
        <v>0</v>
      </c>
      <c r="F154" s="10">
        <v>200</v>
      </c>
      <c r="G154" s="10"/>
      <c r="H154" s="9">
        <f t="shared" si="45"/>
        <v>200</v>
      </c>
      <c r="I154" s="10">
        <v>0</v>
      </c>
      <c r="J154" s="10">
        <v>0</v>
      </c>
      <c r="K154" s="10">
        <v>0</v>
      </c>
    </row>
    <row r="155" spans="1:11" s="53" customFormat="1" ht="25.5">
      <c r="A155" s="51">
        <v>7</v>
      </c>
      <c r="B155" s="21" t="s">
        <v>130</v>
      </c>
      <c r="C155" s="10">
        <v>89</v>
      </c>
      <c r="D155" s="10"/>
      <c r="E155" s="9">
        <f t="shared" si="44"/>
        <v>89</v>
      </c>
      <c r="F155" s="10">
        <v>150</v>
      </c>
      <c r="G155" s="10"/>
      <c r="H155" s="9">
        <f t="shared" si="45"/>
        <v>150</v>
      </c>
      <c r="I155" s="10">
        <f t="shared" si="46"/>
        <v>168.53932584269663</v>
      </c>
      <c r="J155" s="10"/>
      <c r="K155" s="10">
        <f t="shared" si="47"/>
        <v>168.53932584269663</v>
      </c>
    </row>
    <row r="156" spans="1:11" s="53" customFormat="1" ht="25.5">
      <c r="A156" s="51">
        <v>8</v>
      </c>
      <c r="B156" s="21" t="s">
        <v>131</v>
      </c>
      <c r="C156" s="10">
        <v>3842</v>
      </c>
      <c r="D156" s="10"/>
      <c r="E156" s="9">
        <f t="shared" si="44"/>
        <v>3842</v>
      </c>
      <c r="F156" s="10">
        <v>3200</v>
      </c>
      <c r="G156" s="10"/>
      <c r="H156" s="9">
        <f t="shared" si="45"/>
        <v>3200</v>
      </c>
      <c r="I156" s="10">
        <f t="shared" si="46"/>
        <v>83.289953149401356</v>
      </c>
      <c r="J156" s="10"/>
      <c r="K156" s="10">
        <f t="shared" si="47"/>
        <v>83.289953149401356</v>
      </c>
    </row>
    <row r="157" spans="1:11" s="53" customFormat="1" ht="14.45" customHeight="1">
      <c r="A157" s="51">
        <v>9</v>
      </c>
      <c r="B157" s="21" t="s">
        <v>132</v>
      </c>
      <c r="C157" s="10">
        <v>300</v>
      </c>
      <c r="D157" s="10"/>
      <c r="E157" s="9">
        <f t="shared" si="44"/>
        <v>300</v>
      </c>
      <c r="F157" s="10">
        <v>350</v>
      </c>
      <c r="G157" s="10"/>
      <c r="H157" s="9">
        <f t="shared" si="45"/>
        <v>350</v>
      </c>
      <c r="I157" s="10">
        <f t="shared" si="46"/>
        <v>116.66666666666667</v>
      </c>
      <c r="J157" s="10"/>
      <c r="K157" s="10">
        <f t="shared" si="47"/>
        <v>116.66666666666667</v>
      </c>
    </row>
    <row r="158" spans="1:11" s="53" customFormat="1" ht="37.5" customHeight="1">
      <c r="A158" s="51">
        <v>10</v>
      </c>
      <c r="B158" s="52" t="s">
        <v>133</v>
      </c>
      <c r="C158" s="10">
        <v>395.57</v>
      </c>
      <c r="D158" s="10"/>
      <c r="E158" s="10">
        <f t="shared" si="44"/>
        <v>395.57</v>
      </c>
      <c r="F158" s="10">
        <v>252.99</v>
      </c>
      <c r="G158" s="10"/>
      <c r="H158" s="10">
        <f t="shared" si="45"/>
        <v>252.99</v>
      </c>
      <c r="I158" s="10">
        <f t="shared" si="46"/>
        <v>63.955810602421828</v>
      </c>
      <c r="J158" s="10"/>
      <c r="K158" s="10">
        <f t="shared" si="47"/>
        <v>63.955810602421828</v>
      </c>
    </row>
    <row r="159" spans="1:11" s="53" customFormat="1" ht="25.5">
      <c r="A159" s="51">
        <v>11</v>
      </c>
      <c r="B159" s="52" t="s">
        <v>134</v>
      </c>
      <c r="C159" s="10">
        <v>80</v>
      </c>
      <c r="D159" s="10">
        <v>238.8</v>
      </c>
      <c r="E159" s="10">
        <f t="shared" si="44"/>
        <v>318.8</v>
      </c>
      <c r="F159" s="10">
        <v>80</v>
      </c>
      <c r="G159" s="10"/>
      <c r="H159" s="10">
        <f t="shared" si="45"/>
        <v>80</v>
      </c>
      <c r="I159" s="10">
        <f t="shared" si="46"/>
        <v>100</v>
      </c>
      <c r="J159" s="10">
        <v>100</v>
      </c>
      <c r="K159" s="10">
        <f t="shared" si="47"/>
        <v>25.09410288582183</v>
      </c>
    </row>
    <row r="160" spans="1:11" s="53" customFormat="1" ht="26.45" customHeight="1">
      <c r="A160" s="51">
        <v>12</v>
      </c>
      <c r="B160" s="52" t="s">
        <v>135</v>
      </c>
      <c r="C160" s="10">
        <v>1195.04</v>
      </c>
      <c r="D160" s="10"/>
      <c r="E160" s="9">
        <f t="shared" si="44"/>
        <v>1195.04</v>
      </c>
      <c r="F160" s="10">
        <v>1290.99</v>
      </c>
      <c r="G160" s="10"/>
      <c r="H160" s="9">
        <f t="shared" si="45"/>
        <v>1290.99</v>
      </c>
      <c r="I160" s="10">
        <f t="shared" si="46"/>
        <v>108.02901994912304</v>
      </c>
      <c r="J160" s="10"/>
      <c r="K160" s="10">
        <f t="shared" si="47"/>
        <v>108.02901994912304</v>
      </c>
    </row>
    <row r="161" spans="1:11" s="53" customFormat="1" ht="38.25">
      <c r="A161" s="51">
        <v>13</v>
      </c>
      <c r="B161" s="52" t="s">
        <v>136</v>
      </c>
      <c r="C161" s="10">
        <v>14871.12</v>
      </c>
      <c r="D161" s="10"/>
      <c r="E161" s="9">
        <f t="shared" si="44"/>
        <v>14871.12</v>
      </c>
      <c r="F161" s="10">
        <v>14192.92</v>
      </c>
      <c r="G161" s="10"/>
      <c r="H161" s="9">
        <f t="shared" si="45"/>
        <v>14192.92</v>
      </c>
      <c r="I161" s="10">
        <f t="shared" si="46"/>
        <v>95.439482702042611</v>
      </c>
      <c r="J161" s="10"/>
      <c r="K161" s="10">
        <f t="shared" si="47"/>
        <v>95.439482702042611</v>
      </c>
    </row>
    <row r="162" spans="1:11" s="53" customFormat="1">
      <c r="A162" s="51">
        <v>14</v>
      </c>
      <c r="B162" s="52" t="s">
        <v>137</v>
      </c>
      <c r="C162" s="10">
        <v>1600</v>
      </c>
      <c r="D162" s="10"/>
      <c r="E162" s="9">
        <f t="shared" si="44"/>
        <v>1600</v>
      </c>
      <c r="F162" s="10">
        <v>2381.48</v>
      </c>
      <c r="G162" s="10"/>
      <c r="H162" s="9">
        <f t="shared" si="45"/>
        <v>2381.48</v>
      </c>
      <c r="I162" s="10">
        <f t="shared" si="46"/>
        <v>148.8425</v>
      </c>
      <c r="J162" s="10"/>
      <c r="K162" s="10">
        <f t="shared" si="47"/>
        <v>148.8425</v>
      </c>
    </row>
    <row r="163" spans="1:11" s="53" customFormat="1">
      <c r="A163" s="51">
        <v>15</v>
      </c>
      <c r="B163" s="52" t="s">
        <v>138</v>
      </c>
      <c r="C163" s="10">
        <v>4926.12</v>
      </c>
      <c r="D163" s="10"/>
      <c r="E163" s="9">
        <f t="shared" si="44"/>
        <v>4926.12</v>
      </c>
      <c r="F163" s="10">
        <v>3316.1</v>
      </c>
      <c r="G163" s="10"/>
      <c r="H163" s="9">
        <f t="shared" si="45"/>
        <v>3316.1</v>
      </c>
      <c r="I163" s="10">
        <f t="shared" si="46"/>
        <v>67.316671132656126</v>
      </c>
      <c r="J163" s="10"/>
      <c r="K163" s="10">
        <f t="shared" si="47"/>
        <v>67.316671132656126</v>
      </c>
    </row>
    <row r="164" spans="1:11" s="53" customFormat="1" ht="25.5">
      <c r="A164" s="51">
        <v>16</v>
      </c>
      <c r="B164" s="52" t="s">
        <v>139</v>
      </c>
      <c r="C164" s="10">
        <v>4.46</v>
      </c>
      <c r="D164" s="10"/>
      <c r="E164" s="9">
        <f t="shared" si="44"/>
        <v>4.46</v>
      </c>
      <c r="F164" s="10">
        <v>0.66</v>
      </c>
      <c r="G164" s="10"/>
      <c r="H164" s="9">
        <f t="shared" si="45"/>
        <v>0.66</v>
      </c>
      <c r="I164" s="10">
        <f t="shared" si="46"/>
        <v>14.798206278026907</v>
      </c>
      <c r="J164" s="10"/>
      <c r="K164" s="10">
        <f t="shared" si="47"/>
        <v>14.798206278026907</v>
      </c>
    </row>
    <row r="165" spans="1:11" s="53" customFormat="1">
      <c r="A165" s="51">
        <v>17</v>
      </c>
      <c r="B165" s="52" t="s">
        <v>140</v>
      </c>
      <c r="C165" s="10">
        <v>89</v>
      </c>
      <c r="D165" s="10"/>
      <c r="E165" s="10">
        <f t="shared" si="44"/>
        <v>89</v>
      </c>
      <c r="F165" s="10">
        <v>99.89</v>
      </c>
      <c r="G165" s="10"/>
      <c r="H165" s="10">
        <f t="shared" si="45"/>
        <v>99.89</v>
      </c>
      <c r="I165" s="10">
        <f t="shared" si="46"/>
        <v>112.23595505617978</v>
      </c>
      <c r="J165" s="10"/>
      <c r="K165" s="10">
        <f t="shared" si="47"/>
        <v>112.23595505617978</v>
      </c>
    </row>
    <row r="166" spans="1:11" s="53" customFormat="1" ht="14.1" customHeight="1">
      <c r="A166" s="51">
        <v>18</v>
      </c>
      <c r="B166" s="52" t="s">
        <v>141</v>
      </c>
      <c r="C166" s="10">
        <v>50</v>
      </c>
      <c r="D166" s="10"/>
      <c r="E166" s="10">
        <f t="shared" si="44"/>
        <v>50</v>
      </c>
      <c r="F166" s="10"/>
      <c r="G166" s="10"/>
      <c r="H166" s="10">
        <f t="shared" si="45"/>
        <v>0</v>
      </c>
      <c r="I166" s="10">
        <f t="shared" si="46"/>
        <v>0</v>
      </c>
      <c r="J166" s="10"/>
      <c r="K166" s="10">
        <f t="shared" si="47"/>
        <v>0</v>
      </c>
    </row>
    <row r="167" spans="1:11" s="53" customFormat="1" ht="25.5">
      <c r="A167" s="51">
        <v>19</v>
      </c>
      <c r="B167" s="52" t="s">
        <v>214</v>
      </c>
      <c r="C167" s="10">
        <v>200</v>
      </c>
      <c r="D167" s="10"/>
      <c r="E167" s="10">
        <f t="shared" si="44"/>
        <v>200</v>
      </c>
      <c r="F167" s="10">
        <v>408.52</v>
      </c>
      <c r="G167" s="10"/>
      <c r="H167" s="10">
        <f t="shared" si="45"/>
        <v>408.52</v>
      </c>
      <c r="I167" s="10">
        <f t="shared" si="46"/>
        <v>204.25999999999996</v>
      </c>
      <c r="J167" s="10"/>
      <c r="K167" s="10">
        <f t="shared" si="47"/>
        <v>204.25999999999996</v>
      </c>
    </row>
    <row r="168" spans="1:11" s="53" customFormat="1" ht="25.5">
      <c r="A168" s="51">
        <v>20</v>
      </c>
      <c r="B168" s="52" t="s">
        <v>142</v>
      </c>
      <c r="C168" s="10">
        <v>427.77</v>
      </c>
      <c r="D168" s="10"/>
      <c r="E168" s="10">
        <f t="shared" si="44"/>
        <v>427.77</v>
      </c>
      <c r="F168" s="10">
        <v>541.37</v>
      </c>
      <c r="G168" s="10"/>
      <c r="H168" s="10">
        <f t="shared" si="45"/>
        <v>541.37</v>
      </c>
      <c r="I168" s="10">
        <f t="shared" si="46"/>
        <v>126.55632699815322</v>
      </c>
      <c r="J168" s="10"/>
      <c r="K168" s="10">
        <f t="shared" si="47"/>
        <v>126.55632699815322</v>
      </c>
    </row>
    <row r="169" spans="1:11" s="53" customFormat="1">
      <c r="A169" s="51">
        <v>21</v>
      </c>
      <c r="B169" s="21" t="s">
        <v>197</v>
      </c>
      <c r="C169" s="10">
        <v>946.61</v>
      </c>
      <c r="D169" s="10"/>
      <c r="E169" s="10">
        <f>C169+D169</f>
        <v>946.61</v>
      </c>
      <c r="F169" s="10"/>
      <c r="G169" s="10"/>
      <c r="H169" s="10">
        <f t="shared" si="45"/>
        <v>0</v>
      </c>
      <c r="I169" s="10">
        <f t="shared" si="46"/>
        <v>0</v>
      </c>
      <c r="J169" s="10"/>
      <c r="K169" s="10">
        <f t="shared" si="47"/>
        <v>0</v>
      </c>
    </row>
    <row r="170" spans="1:11" s="55" customFormat="1" ht="14.25">
      <c r="A170" s="56" t="s">
        <v>89</v>
      </c>
      <c r="B170" s="54" t="s">
        <v>90</v>
      </c>
      <c r="C170" s="56"/>
      <c r="D170" s="56"/>
      <c r="E170" s="51"/>
      <c r="F170" s="56"/>
      <c r="G170" s="56"/>
      <c r="H170" s="56"/>
      <c r="I170" s="39"/>
      <c r="J170" s="39"/>
      <c r="K170" s="10"/>
    </row>
    <row r="171" spans="1:11" s="53" customFormat="1" ht="25.5">
      <c r="A171" s="51">
        <v>27</v>
      </c>
      <c r="B171" s="21" t="s">
        <v>143</v>
      </c>
      <c r="C171" s="10">
        <v>274</v>
      </c>
      <c r="D171" s="10"/>
      <c r="E171" s="9">
        <f t="shared" ref="E171:E194" si="48">C171+D171</f>
        <v>274</v>
      </c>
      <c r="F171" s="10">
        <v>235.29</v>
      </c>
      <c r="G171" s="10"/>
      <c r="H171" s="10">
        <f>F171+G171</f>
        <v>235.29</v>
      </c>
      <c r="I171" s="10">
        <f>F171/C171*100</f>
        <v>85.872262773722625</v>
      </c>
      <c r="J171" s="10"/>
      <c r="K171" s="10">
        <f t="shared" si="47"/>
        <v>85.872262773722625</v>
      </c>
    </row>
    <row r="172" spans="1:11" s="53" customFormat="1" ht="38.25">
      <c r="A172" s="51">
        <v>28</v>
      </c>
      <c r="B172" s="21" t="s">
        <v>144</v>
      </c>
      <c r="C172" s="10">
        <v>58.63</v>
      </c>
      <c r="D172" s="10">
        <v>14.61</v>
      </c>
      <c r="E172" s="9">
        <f t="shared" si="48"/>
        <v>73.240000000000009</v>
      </c>
      <c r="F172" s="10">
        <v>53.42</v>
      </c>
      <c r="G172" s="10">
        <v>24.86</v>
      </c>
      <c r="H172" s="10">
        <f>F172+G172</f>
        <v>78.28</v>
      </c>
      <c r="I172" s="10">
        <f t="shared" ref="I172:I192" si="49">F172/C172*100</f>
        <v>91.113764284495986</v>
      </c>
      <c r="J172" s="10">
        <f>G172/D172*100</f>
        <v>170.15742642026009</v>
      </c>
      <c r="K172" s="10">
        <f t="shared" si="47"/>
        <v>106.8814855270344</v>
      </c>
    </row>
    <row r="173" spans="1:11" s="53" customFormat="1" ht="25.5">
      <c r="A173" s="51">
        <v>29</v>
      </c>
      <c r="B173" s="21" t="s">
        <v>183</v>
      </c>
      <c r="C173" s="10">
        <v>251.49</v>
      </c>
      <c r="D173" s="10"/>
      <c r="E173" s="9">
        <f t="shared" si="48"/>
        <v>251.49</v>
      </c>
      <c r="F173" s="10">
        <v>0</v>
      </c>
      <c r="G173" s="10"/>
      <c r="H173" s="10">
        <v>0</v>
      </c>
      <c r="I173" s="10">
        <f t="shared" si="49"/>
        <v>0</v>
      </c>
      <c r="J173" s="10"/>
      <c r="K173" s="10">
        <f t="shared" si="47"/>
        <v>0</v>
      </c>
    </row>
    <row r="174" spans="1:11" s="53" customFormat="1" ht="25.5">
      <c r="A174" s="51">
        <v>30</v>
      </c>
      <c r="B174" s="21" t="s">
        <v>145</v>
      </c>
      <c r="C174" s="10"/>
      <c r="D174" s="10"/>
      <c r="E174" s="9">
        <f t="shared" si="48"/>
        <v>0</v>
      </c>
      <c r="F174" s="10">
        <v>189.24</v>
      </c>
      <c r="G174" s="10"/>
      <c r="H174" s="10">
        <f>F174+G174</f>
        <v>189.24</v>
      </c>
      <c r="I174" s="10">
        <v>0</v>
      </c>
      <c r="J174" s="10"/>
      <c r="K174" s="10">
        <v>0</v>
      </c>
    </row>
    <row r="175" spans="1:11" s="53" customFormat="1">
      <c r="A175" s="51">
        <v>31</v>
      </c>
      <c r="B175" s="21" t="s">
        <v>146</v>
      </c>
      <c r="C175" s="9">
        <v>323.48</v>
      </c>
      <c r="D175" s="9"/>
      <c r="E175" s="9">
        <f t="shared" si="48"/>
        <v>323.48</v>
      </c>
      <c r="F175" s="9">
        <v>261.89999999999998</v>
      </c>
      <c r="G175" s="9"/>
      <c r="H175" s="10">
        <f t="shared" ref="H175:H193" si="50">F175+G175</f>
        <v>261.89999999999998</v>
      </c>
      <c r="I175" s="10">
        <f t="shared" si="49"/>
        <v>80.963274390997881</v>
      </c>
      <c r="J175" s="10"/>
      <c r="K175" s="10">
        <f t="shared" si="47"/>
        <v>80.963274390997881</v>
      </c>
    </row>
    <row r="176" spans="1:11" s="53" customFormat="1">
      <c r="A176" s="51">
        <v>32</v>
      </c>
      <c r="B176" s="21" t="s">
        <v>210</v>
      </c>
      <c r="C176" s="10"/>
      <c r="D176" s="10"/>
      <c r="E176" s="9">
        <f t="shared" si="48"/>
        <v>0</v>
      </c>
      <c r="F176" s="9"/>
      <c r="G176" s="10"/>
      <c r="H176" s="10"/>
      <c r="I176" s="10"/>
      <c r="J176" s="10"/>
      <c r="K176" s="10"/>
    </row>
    <row r="177" spans="1:11" s="53" customFormat="1" ht="15.6" customHeight="1">
      <c r="A177" s="51">
        <v>33</v>
      </c>
      <c r="B177" s="21" t="s">
        <v>213</v>
      </c>
      <c r="C177" s="9">
        <v>1640909.09</v>
      </c>
      <c r="D177" s="9"/>
      <c r="E177" s="9">
        <f t="shared" si="48"/>
        <v>1640909.09</v>
      </c>
      <c r="F177" s="9">
        <v>1708333</v>
      </c>
      <c r="G177" s="9"/>
      <c r="H177" s="10">
        <f t="shared" si="50"/>
        <v>1708333</v>
      </c>
      <c r="I177" s="10">
        <f t="shared" si="49"/>
        <v>104.10893634576672</v>
      </c>
      <c r="J177" s="10">
        <v>100</v>
      </c>
      <c r="K177" s="10">
        <f t="shared" si="47"/>
        <v>104.10893634576672</v>
      </c>
    </row>
    <row r="178" spans="1:11" s="53" customFormat="1" ht="25.5">
      <c r="A178" s="51">
        <v>34</v>
      </c>
      <c r="B178" s="21" t="s">
        <v>147</v>
      </c>
      <c r="C178" s="10"/>
      <c r="D178" s="10"/>
      <c r="E178" s="9">
        <f t="shared" si="48"/>
        <v>0</v>
      </c>
      <c r="F178" s="10">
        <v>400</v>
      </c>
      <c r="G178" s="10"/>
      <c r="H178" s="10">
        <f t="shared" si="50"/>
        <v>400</v>
      </c>
      <c r="I178" s="10">
        <v>0</v>
      </c>
      <c r="J178" s="10"/>
      <c r="K178" s="10">
        <v>0</v>
      </c>
    </row>
    <row r="179" spans="1:11" s="53" customFormat="1" ht="25.5">
      <c r="A179" s="51">
        <v>35</v>
      </c>
      <c r="B179" s="21" t="s">
        <v>148</v>
      </c>
      <c r="C179" s="9">
        <v>65.930000000000007</v>
      </c>
      <c r="D179" s="9"/>
      <c r="E179" s="9">
        <f t="shared" si="48"/>
        <v>65.930000000000007</v>
      </c>
      <c r="F179" s="9">
        <v>100</v>
      </c>
      <c r="G179" s="9"/>
      <c r="H179" s="10">
        <f t="shared" si="50"/>
        <v>100</v>
      </c>
      <c r="I179" s="10">
        <f t="shared" si="49"/>
        <v>151.67602002123465</v>
      </c>
      <c r="J179" s="10"/>
      <c r="K179" s="10">
        <f t="shared" si="47"/>
        <v>151.67602002123465</v>
      </c>
    </row>
    <row r="180" spans="1:11" s="53" customFormat="1" ht="25.5">
      <c r="A180" s="51">
        <v>36</v>
      </c>
      <c r="B180" s="21" t="s">
        <v>149</v>
      </c>
      <c r="C180" s="9">
        <v>2134.44</v>
      </c>
      <c r="D180" s="9"/>
      <c r="E180" s="9">
        <f t="shared" si="48"/>
        <v>2134.44</v>
      </c>
      <c r="F180" s="9">
        <v>1600</v>
      </c>
      <c r="G180" s="9"/>
      <c r="H180" s="10">
        <f t="shared" si="50"/>
        <v>1600</v>
      </c>
      <c r="I180" s="10">
        <f t="shared" si="49"/>
        <v>74.961113922152876</v>
      </c>
      <c r="J180" s="10"/>
      <c r="K180" s="10">
        <f t="shared" si="47"/>
        <v>74.961113922152876</v>
      </c>
    </row>
    <row r="181" spans="1:11" s="53" customFormat="1">
      <c r="A181" s="51">
        <v>37</v>
      </c>
      <c r="B181" s="21" t="s">
        <v>150</v>
      </c>
      <c r="C181" s="9">
        <v>187.5</v>
      </c>
      <c r="D181" s="9"/>
      <c r="E181" s="9">
        <f t="shared" si="48"/>
        <v>187.5</v>
      </c>
      <c r="F181" s="9">
        <v>205.88</v>
      </c>
      <c r="G181" s="9"/>
      <c r="H181" s="10">
        <f t="shared" si="50"/>
        <v>205.88</v>
      </c>
      <c r="I181" s="10">
        <f t="shared" si="49"/>
        <v>109.80266666666667</v>
      </c>
      <c r="J181" s="10"/>
      <c r="K181" s="10">
        <f t="shared" si="47"/>
        <v>109.80266666666667</v>
      </c>
    </row>
    <row r="182" spans="1:11" s="53" customFormat="1" ht="25.5">
      <c r="A182" s="51">
        <v>38</v>
      </c>
      <c r="B182" s="52" t="s">
        <v>151</v>
      </c>
      <c r="C182" s="10">
        <v>158.22999999999999</v>
      </c>
      <c r="D182" s="10"/>
      <c r="E182" s="9">
        <f t="shared" si="48"/>
        <v>158.22999999999999</v>
      </c>
      <c r="F182" s="9">
        <v>93.7</v>
      </c>
      <c r="G182" s="10"/>
      <c r="H182" s="10">
        <f t="shared" si="50"/>
        <v>93.7</v>
      </c>
      <c r="I182" s="10">
        <f t="shared" si="49"/>
        <v>59.217594640712889</v>
      </c>
      <c r="J182" s="10"/>
      <c r="K182" s="10">
        <f t="shared" si="47"/>
        <v>59.217594640712889</v>
      </c>
    </row>
    <row r="183" spans="1:11" s="53" customFormat="1" ht="25.5">
      <c r="A183" s="51">
        <v>39</v>
      </c>
      <c r="B183" s="52" t="s">
        <v>152</v>
      </c>
      <c r="C183" s="10">
        <v>3</v>
      </c>
      <c r="D183" s="10">
        <v>1.96</v>
      </c>
      <c r="E183" s="9">
        <f>C183+D183</f>
        <v>4.96</v>
      </c>
      <c r="F183" s="9">
        <v>3</v>
      </c>
      <c r="G183" s="10"/>
      <c r="H183" s="10">
        <f t="shared" si="50"/>
        <v>3</v>
      </c>
      <c r="I183" s="10">
        <f t="shared" si="49"/>
        <v>100</v>
      </c>
      <c r="J183" s="10">
        <v>0</v>
      </c>
      <c r="K183" s="10">
        <f t="shared" si="47"/>
        <v>60.483870967741936</v>
      </c>
    </row>
    <row r="184" spans="1:11" s="53" customFormat="1" ht="25.5">
      <c r="A184" s="51">
        <v>40</v>
      </c>
      <c r="B184" s="52" t="s">
        <v>153</v>
      </c>
      <c r="C184" s="10">
        <v>9</v>
      </c>
      <c r="D184" s="10"/>
      <c r="E184" s="9">
        <f t="shared" si="48"/>
        <v>9</v>
      </c>
      <c r="F184" s="9">
        <v>9</v>
      </c>
      <c r="G184" s="9"/>
      <c r="H184" s="10">
        <f t="shared" si="50"/>
        <v>9</v>
      </c>
      <c r="I184" s="10">
        <f t="shared" si="49"/>
        <v>100</v>
      </c>
      <c r="J184" s="10"/>
      <c r="K184" s="10">
        <f t="shared" si="47"/>
        <v>100</v>
      </c>
    </row>
    <row r="185" spans="1:11" s="53" customFormat="1" ht="25.5">
      <c r="A185" s="51">
        <v>41</v>
      </c>
      <c r="B185" s="52" t="s">
        <v>154</v>
      </c>
      <c r="C185" s="10">
        <v>7</v>
      </c>
      <c r="D185" s="10"/>
      <c r="E185" s="9">
        <f t="shared" si="48"/>
        <v>7</v>
      </c>
      <c r="F185" s="9">
        <v>7</v>
      </c>
      <c r="G185" s="10"/>
      <c r="H185" s="10">
        <f t="shared" si="50"/>
        <v>7</v>
      </c>
      <c r="I185" s="10">
        <f t="shared" si="49"/>
        <v>100</v>
      </c>
      <c r="J185" s="10"/>
      <c r="K185" s="10">
        <f t="shared" si="47"/>
        <v>100</v>
      </c>
    </row>
    <row r="186" spans="1:11" s="53" customFormat="1" ht="25.5">
      <c r="A186" s="51">
        <v>42</v>
      </c>
      <c r="B186" s="52" t="s">
        <v>155</v>
      </c>
      <c r="C186" s="10">
        <v>32000</v>
      </c>
      <c r="D186" s="10"/>
      <c r="E186" s="9">
        <f t="shared" si="48"/>
        <v>32000</v>
      </c>
      <c r="F186" s="9">
        <v>34021.14</v>
      </c>
      <c r="G186" s="10"/>
      <c r="H186" s="10">
        <f t="shared" si="50"/>
        <v>34021.14</v>
      </c>
      <c r="I186" s="10">
        <f t="shared" si="49"/>
        <v>106.31606250000002</v>
      </c>
      <c r="J186" s="10"/>
      <c r="K186" s="10">
        <f t="shared" si="47"/>
        <v>106.31606250000002</v>
      </c>
    </row>
    <row r="187" spans="1:11" s="53" customFormat="1" ht="25.5">
      <c r="A187" s="51">
        <v>43</v>
      </c>
      <c r="B187" s="52" t="s">
        <v>156</v>
      </c>
      <c r="C187" s="10">
        <v>960257.79</v>
      </c>
      <c r="D187" s="10"/>
      <c r="E187" s="9">
        <f t="shared" si="48"/>
        <v>960257.79</v>
      </c>
      <c r="F187" s="9">
        <v>528041.4</v>
      </c>
      <c r="G187" s="9"/>
      <c r="H187" s="10">
        <f t="shared" si="50"/>
        <v>528041.4</v>
      </c>
      <c r="I187" s="10">
        <f t="shared" si="49"/>
        <v>54.989546088451938</v>
      </c>
      <c r="J187" s="10"/>
      <c r="K187" s="10">
        <f t="shared" si="47"/>
        <v>54.989546088451938</v>
      </c>
    </row>
    <row r="188" spans="1:11" s="53" customFormat="1" ht="25.5">
      <c r="A188" s="51">
        <v>44</v>
      </c>
      <c r="B188" s="52" t="s">
        <v>157</v>
      </c>
      <c r="C188" s="10">
        <v>450.25</v>
      </c>
      <c r="D188" s="10"/>
      <c r="E188" s="9">
        <f t="shared" si="48"/>
        <v>450.25</v>
      </c>
      <c r="F188" s="9">
        <v>0.08</v>
      </c>
      <c r="G188" s="9"/>
      <c r="H188" s="10">
        <f t="shared" si="50"/>
        <v>0.08</v>
      </c>
      <c r="I188" s="10">
        <f t="shared" si="49"/>
        <v>1.7767906718489726E-2</v>
      </c>
      <c r="J188" s="10"/>
      <c r="K188" s="10">
        <f t="shared" si="47"/>
        <v>1.7767906718489726E-2</v>
      </c>
    </row>
    <row r="189" spans="1:11" s="53" customFormat="1" ht="25.5">
      <c r="A189" s="51">
        <v>45</v>
      </c>
      <c r="B189" s="52" t="s">
        <v>158</v>
      </c>
      <c r="C189" s="9">
        <v>14</v>
      </c>
      <c r="D189" s="9"/>
      <c r="E189" s="9">
        <f t="shared" si="48"/>
        <v>14</v>
      </c>
      <c r="F189" s="9">
        <v>28.54</v>
      </c>
      <c r="G189" s="9"/>
      <c r="H189" s="10">
        <f t="shared" si="50"/>
        <v>28.54</v>
      </c>
      <c r="I189" s="10">
        <f t="shared" si="49"/>
        <v>203.85714285714286</v>
      </c>
      <c r="J189" s="10"/>
      <c r="K189" s="10">
        <f t="shared" si="47"/>
        <v>203.85714285714286</v>
      </c>
    </row>
    <row r="190" spans="1:11" s="53" customFormat="1" ht="25.5">
      <c r="A190" s="51">
        <v>46</v>
      </c>
      <c r="B190" s="52" t="s">
        <v>159</v>
      </c>
      <c r="C190" s="9">
        <v>26.02</v>
      </c>
      <c r="D190" s="9"/>
      <c r="E190" s="9">
        <f t="shared" si="48"/>
        <v>26.02</v>
      </c>
      <c r="F190" s="9"/>
      <c r="G190" s="9"/>
      <c r="H190" s="10">
        <f t="shared" si="50"/>
        <v>0</v>
      </c>
      <c r="I190" s="10">
        <f t="shared" si="49"/>
        <v>0</v>
      </c>
      <c r="J190" s="10"/>
      <c r="K190" s="10">
        <f t="shared" si="47"/>
        <v>0</v>
      </c>
    </row>
    <row r="191" spans="1:11" s="53" customFormat="1" ht="25.5">
      <c r="A191" s="51">
        <v>47</v>
      </c>
      <c r="B191" s="21" t="s">
        <v>160</v>
      </c>
      <c r="C191" s="9">
        <v>70.92</v>
      </c>
      <c r="D191" s="9"/>
      <c r="E191" s="9">
        <f t="shared" si="48"/>
        <v>70.92</v>
      </c>
      <c r="F191" s="9">
        <v>136.18</v>
      </c>
      <c r="G191" s="9"/>
      <c r="H191" s="10">
        <f t="shared" si="50"/>
        <v>136.18</v>
      </c>
      <c r="I191" s="10">
        <f t="shared" si="49"/>
        <v>192.01917653694304</v>
      </c>
      <c r="J191" s="10"/>
      <c r="K191" s="10">
        <f t="shared" si="47"/>
        <v>192.01917653694304</v>
      </c>
    </row>
    <row r="192" spans="1:11" s="53" customFormat="1">
      <c r="A192" s="51">
        <v>48</v>
      </c>
      <c r="B192" s="21" t="s">
        <v>161</v>
      </c>
      <c r="C192" s="9">
        <v>1</v>
      </c>
      <c r="D192" s="9"/>
      <c r="E192" s="9">
        <f t="shared" si="48"/>
        <v>1</v>
      </c>
      <c r="F192" s="9">
        <v>1</v>
      </c>
      <c r="G192" s="9"/>
      <c r="H192" s="10">
        <f t="shared" si="50"/>
        <v>1</v>
      </c>
      <c r="I192" s="10">
        <f t="shared" si="49"/>
        <v>100</v>
      </c>
      <c r="J192" s="10"/>
      <c r="K192" s="10">
        <f t="shared" si="47"/>
        <v>100</v>
      </c>
    </row>
    <row r="193" spans="1:11" s="53" customFormat="1">
      <c r="A193" s="51">
        <v>49</v>
      </c>
      <c r="B193" s="21" t="s">
        <v>228</v>
      </c>
      <c r="C193" s="9">
        <v>6</v>
      </c>
      <c r="D193" s="9"/>
      <c r="E193" s="9">
        <f t="shared" si="48"/>
        <v>6</v>
      </c>
      <c r="F193" s="9"/>
      <c r="G193" s="9"/>
      <c r="H193" s="10">
        <f t="shared" si="50"/>
        <v>0</v>
      </c>
      <c r="I193" s="10">
        <v>100</v>
      </c>
      <c r="J193" s="10"/>
      <c r="K193" s="10">
        <v>100</v>
      </c>
    </row>
    <row r="194" spans="1:11" s="53" customFormat="1">
      <c r="A194" s="51">
        <v>51</v>
      </c>
      <c r="B194" s="21" t="s">
        <v>229</v>
      </c>
      <c r="C194" s="9">
        <v>3</v>
      </c>
      <c r="D194" s="9">
        <v>2</v>
      </c>
      <c r="E194" s="9">
        <f t="shared" si="48"/>
        <v>5</v>
      </c>
      <c r="F194" s="9"/>
      <c r="G194" s="9"/>
      <c r="H194" s="10"/>
      <c r="I194" s="10">
        <v>100</v>
      </c>
      <c r="J194" s="10"/>
      <c r="K194" s="10">
        <v>100</v>
      </c>
    </row>
    <row r="195" spans="1:11" s="55" customFormat="1" ht="14.25">
      <c r="A195" s="56" t="s">
        <v>91</v>
      </c>
      <c r="B195" s="54" t="s">
        <v>92</v>
      </c>
      <c r="C195" s="56"/>
      <c r="D195" s="56"/>
      <c r="E195" s="51"/>
      <c r="F195" s="56"/>
      <c r="G195" s="56"/>
      <c r="H195" s="56"/>
      <c r="I195" s="39"/>
      <c r="J195" s="39"/>
      <c r="K195" s="10"/>
    </row>
    <row r="196" spans="1:11" s="53" customFormat="1" ht="25.5">
      <c r="A196" s="51">
        <v>53</v>
      </c>
      <c r="B196" s="21" t="s">
        <v>162</v>
      </c>
      <c r="C196" s="10">
        <v>1.6</v>
      </c>
      <c r="D196" s="10"/>
      <c r="E196" s="9">
        <f t="shared" ref="E196:E216" si="51">C196+D196</f>
        <v>1.6</v>
      </c>
      <c r="F196" s="10">
        <v>1.86</v>
      </c>
      <c r="G196" s="10"/>
      <c r="H196" s="9">
        <f t="shared" ref="H196:H218" si="52">F196+G196</f>
        <v>1.86</v>
      </c>
      <c r="I196" s="10">
        <f>F196/C196*100</f>
        <v>116.25000000000001</v>
      </c>
      <c r="J196" s="10"/>
      <c r="K196" s="10">
        <f t="shared" si="47"/>
        <v>116.25000000000001</v>
      </c>
    </row>
    <row r="197" spans="1:11" s="53" customFormat="1" ht="38.25">
      <c r="A197" s="51">
        <v>54</v>
      </c>
      <c r="B197" s="21" t="s">
        <v>163</v>
      </c>
      <c r="C197" s="10">
        <v>30.21</v>
      </c>
      <c r="D197" s="10">
        <v>12.5</v>
      </c>
      <c r="E197" s="9">
        <f t="shared" si="51"/>
        <v>42.71</v>
      </c>
      <c r="F197" s="10">
        <v>30.59</v>
      </c>
      <c r="G197" s="10">
        <v>13</v>
      </c>
      <c r="H197" s="9">
        <f t="shared" si="52"/>
        <v>43.59</v>
      </c>
      <c r="I197" s="10">
        <f t="shared" ref="I197:I216" si="53">F197/C197*100</f>
        <v>101.25786163522012</v>
      </c>
      <c r="J197" s="10">
        <f>G197/D197*100</f>
        <v>104</v>
      </c>
      <c r="K197" s="10">
        <f t="shared" si="47"/>
        <v>102.06040739873568</v>
      </c>
    </row>
    <row r="198" spans="1:11" s="53" customFormat="1" ht="25.5">
      <c r="A198" s="51">
        <v>55</v>
      </c>
      <c r="B198" s="21" t="s">
        <v>164</v>
      </c>
      <c r="C198" s="10">
        <v>4.5</v>
      </c>
      <c r="D198" s="10"/>
      <c r="E198" s="9">
        <f t="shared" si="51"/>
        <v>4.5</v>
      </c>
      <c r="F198" s="10">
        <v>5</v>
      </c>
      <c r="G198" s="10"/>
      <c r="H198" s="9">
        <f t="shared" si="52"/>
        <v>5</v>
      </c>
      <c r="I198" s="10">
        <f t="shared" si="53"/>
        <v>111.11111111111111</v>
      </c>
      <c r="J198" s="10"/>
      <c r="K198" s="10">
        <f t="shared" si="47"/>
        <v>111.11111111111111</v>
      </c>
    </row>
    <row r="199" spans="1:11" s="53" customFormat="1" ht="17.45" customHeight="1">
      <c r="A199" s="51">
        <v>57</v>
      </c>
      <c r="B199" s="21" t="s">
        <v>165</v>
      </c>
      <c r="C199" s="9">
        <v>6</v>
      </c>
      <c r="D199" s="9"/>
      <c r="E199" s="9">
        <f t="shared" si="51"/>
        <v>6</v>
      </c>
      <c r="F199" s="9">
        <v>6.3</v>
      </c>
      <c r="G199" s="9"/>
      <c r="H199" s="9">
        <f t="shared" si="52"/>
        <v>6.3</v>
      </c>
      <c r="I199" s="10">
        <f t="shared" si="53"/>
        <v>105</v>
      </c>
      <c r="J199" s="10"/>
      <c r="K199" s="10">
        <f t="shared" si="47"/>
        <v>105</v>
      </c>
    </row>
    <row r="200" spans="1:11" s="53" customFormat="1" ht="17.45" customHeight="1">
      <c r="A200" s="51">
        <v>58</v>
      </c>
      <c r="B200" s="21" t="s">
        <v>211</v>
      </c>
      <c r="C200" s="9"/>
      <c r="D200" s="9"/>
      <c r="E200" s="9">
        <f t="shared" si="51"/>
        <v>0</v>
      </c>
      <c r="F200" s="9"/>
      <c r="G200" s="9"/>
      <c r="H200" s="9">
        <f t="shared" si="52"/>
        <v>0</v>
      </c>
      <c r="I200" s="10">
        <v>0</v>
      </c>
      <c r="J200" s="10"/>
      <c r="K200" s="10">
        <v>0</v>
      </c>
    </row>
    <row r="201" spans="1:11" s="53" customFormat="1" ht="25.5">
      <c r="A201" s="51">
        <v>59</v>
      </c>
      <c r="B201" s="21" t="s">
        <v>218</v>
      </c>
      <c r="C201" s="9">
        <v>1.1000000000000001</v>
      </c>
      <c r="D201" s="9">
        <v>0.15</v>
      </c>
      <c r="E201" s="9">
        <f t="shared" si="51"/>
        <v>1.25</v>
      </c>
      <c r="F201" s="9">
        <v>1.2</v>
      </c>
      <c r="G201" s="9"/>
      <c r="H201" s="9">
        <f t="shared" si="52"/>
        <v>1.2</v>
      </c>
      <c r="I201" s="10">
        <f t="shared" si="53"/>
        <v>109.09090909090908</v>
      </c>
      <c r="J201" s="10"/>
      <c r="K201" s="10">
        <f t="shared" ref="K201:K217" si="54">H201/E201*100</f>
        <v>96</v>
      </c>
    </row>
    <row r="202" spans="1:11" s="53" customFormat="1" ht="25.5">
      <c r="A202" s="51">
        <v>60</v>
      </c>
      <c r="B202" s="21" t="s">
        <v>166</v>
      </c>
      <c r="C202" s="10">
        <v>0</v>
      </c>
      <c r="D202" s="10"/>
      <c r="E202" s="9">
        <f t="shared" si="51"/>
        <v>0</v>
      </c>
      <c r="F202" s="9">
        <v>0.5</v>
      </c>
      <c r="G202" s="10"/>
      <c r="H202" s="10">
        <f t="shared" si="52"/>
        <v>0.5</v>
      </c>
      <c r="I202" s="10">
        <v>0</v>
      </c>
      <c r="J202" s="10">
        <v>0</v>
      </c>
      <c r="K202" s="10">
        <v>0</v>
      </c>
    </row>
    <row r="203" spans="1:11" s="53" customFormat="1" ht="25.5">
      <c r="A203" s="51">
        <v>61</v>
      </c>
      <c r="B203" s="21" t="s">
        <v>167</v>
      </c>
      <c r="C203" s="9">
        <v>1.35</v>
      </c>
      <c r="D203" s="9"/>
      <c r="E203" s="9">
        <f t="shared" si="51"/>
        <v>1.35</v>
      </c>
      <c r="F203" s="9">
        <v>1.5</v>
      </c>
      <c r="G203" s="9"/>
      <c r="H203" s="9">
        <f t="shared" si="52"/>
        <v>1.5</v>
      </c>
      <c r="I203" s="10">
        <f t="shared" si="53"/>
        <v>111.1111111111111</v>
      </c>
      <c r="J203" s="10"/>
      <c r="K203" s="10">
        <f t="shared" si="54"/>
        <v>111.1111111111111</v>
      </c>
    </row>
    <row r="204" spans="1:11" s="53" customFormat="1" ht="25.5">
      <c r="A204" s="51">
        <v>62</v>
      </c>
      <c r="B204" s="21" t="s">
        <v>168</v>
      </c>
      <c r="C204" s="9">
        <v>1.8</v>
      </c>
      <c r="D204" s="9"/>
      <c r="E204" s="9">
        <f t="shared" si="51"/>
        <v>1.8</v>
      </c>
      <c r="F204" s="9">
        <v>2</v>
      </c>
      <c r="G204" s="9"/>
      <c r="H204" s="9">
        <f t="shared" si="52"/>
        <v>2</v>
      </c>
      <c r="I204" s="10">
        <f t="shared" si="53"/>
        <v>111.11111111111111</v>
      </c>
      <c r="J204" s="10"/>
      <c r="K204" s="10">
        <f t="shared" si="54"/>
        <v>111.11111111111111</v>
      </c>
    </row>
    <row r="205" spans="1:11" s="53" customFormat="1" ht="14.1" customHeight="1">
      <c r="A205" s="51">
        <v>63</v>
      </c>
      <c r="B205" s="21" t="s">
        <v>169</v>
      </c>
      <c r="C205" s="9">
        <v>1.6</v>
      </c>
      <c r="D205" s="9"/>
      <c r="E205" s="9">
        <f t="shared" si="51"/>
        <v>1.6</v>
      </c>
      <c r="F205" s="9">
        <v>1.7</v>
      </c>
      <c r="G205" s="9"/>
      <c r="H205" s="9">
        <f t="shared" si="52"/>
        <v>1.7</v>
      </c>
      <c r="I205" s="10">
        <f t="shared" si="53"/>
        <v>106.25</v>
      </c>
      <c r="J205" s="10"/>
      <c r="K205" s="10">
        <f t="shared" si="54"/>
        <v>106.25</v>
      </c>
    </row>
    <row r="206" spans="1:11" s="53" customFormat="1" ht="25.5">
      <c r="A206" s="51">
        <v>64</v>
      </c>
      <c r="B206" s="52" t="s">
        <v>170</v>
      </c>
      <c r="C206" s="10">
        <v>2.5</v>
      </c>
      <c r="D206" s="10"/>
      <c r="E206" s="9">
        <f t="shared" si="51"/>
        <v>2.5</v>
      </c>
      <c r="F206" s="9">
        <v>2.7</v>
      </c>
      <c r="G206" s="10"/>
      <c r="H206" s="9">
        <f t="shared" si="52"/>
        <v>2.7</v>
      </c>
      <c r="I206" s="10">
        <f t="shared" si="53"/>
        <v>108</v>
      </c>
      <c r="J206" s="10"/>
      <c r="K206" s="10">
        <f t="shared" si="54"/>
        <v>108</v>
      </c>
    </row>
    <row r="207" spans="1:11" s="53" customFormat="1" ht="25.5">
      <c r="A207" s="51">
        <v>65</v>
      </c>
      <c r="B207" s="52" t="s">
        <v>171</v>
      </c>
      <c r="C207" s="10">
        <v>26.67</v>
      </c>
      <c r="D207" s="10">
        <v>122</v>
      </c>
      <c r="E207" s="9">
        <f t="shared" si="51"/>
        <v>148.67000000000002</v>
      </c>
      <c r="F207" s="9">
        <v>26.67</v>
      </c>
      <c r="G207" s="9"/>
      <c r="H207" s="9">
        <f t="shared" si="52"/>
        <v>26.67</v>
      </c>
      <c r="I207" s="10">
        <f t="shared" si="53"/>
        <v>100</v>
      </c>
      <c r="J207" s="10">
        <v>100</v>
      </c>
      <c r="K207" s="10">
        <f>H207/E207*100</f>
        <v>17.93905966233941</v>
      </c>
    </row>
    <row r="208" spans="1:11" ht="25.5">
      <c r="A208" s="48">
        <v>66</v>
      </c>
      <c r="B208" s="20" t="s">
        <v>172</v>
      </c>
      <c r="C208" s="10">
        <v>132.78</v>
      </c>
      <c r="D208" s="10"/>
      <c r="E208" s="9">
        <f t="shared" si="51"/>
        <v>132.78</v>
      </c>
      <c r="F208" s="9">
        <v>143.44</v>
      </c>
      <c r="G208" s="10"/>
      <c r="H208" s="9">
        <f t="shared" si="52"/>
        <v>143.44</v>
      </c>
      <c r="I208" s="10">
        <f t="shared" si="53"/>
        <v>108.02831751769844</v>
      </c>
      <c r="J208" s="10"/>
      <c r="K208" s="10">
        <f t="shared" si="54"/>
        <v>108.02831751769844</v>
      </c>
    </row>
    <row r="209" spans="1:11" ht="25.5">
      <c r="A209" s="48">
        <v>67</v>
      </c>
      <c r="B209" s="20" t="s">
        <v>173</v>
      </c>
      <c r="C209" s="10">
        <v>2124.4499999999998</v>
      </c>
      <c r="D209" s="10"/>
      <c r="E209" s="9">
        <f t="shared" si="51"/>
        <v>2124.4499999999998</v>
      </c>
      <c r="F209" s="9">
        <v>2027.56</v>
      </c>
      <c r="G209" s="10"/>
      <c r="H209" s="9">
        <f t="shared" si="52"/>
        <v>2027.56</v>
      </c>
      <c r="I209" s="10">
        <f t="shared" si="53"/>
        <v>95.439290169220271</v>
      </c>
      <c r="J209" s="10"/>
      <c r="K209" s="10">
        <f t="shared" si="54"/>
        <v>95.439290169220271</v>
      </c>
    </row>
    <row r="210" spans="1:11">
      <c r="A210" s="48">
        <v>68</v>
      </c>
      <c r="B210" s="20" t="s">
        <v>174</v>
      </c>
      <c r="C210" s="10">
        <v>0.05</v>
      </c>
      <c r="D210" s="10"/>
      <c r="E210" s="9">
        <f t="shared" si="51"/>
        <v>0.05</v>
      </c>
      <c r="F210" s="9">
        <v>7.0000000000000007E-2</v>
      </c>
      <c r="G210" s="10"/>
      <c r="H210" s="9">
        <f t="shared" si="52"/>
        <v>7.0000000000000007E-2</v>
      </c>
      <c r="I210" s="10">
        <f t="shared" si="53"/>
        <v>140</v>
      </c>
      <c r="J210" s="10"/>
      <c r="K210" s="10">
        <f t="shared" si="54"/>
        <v>140</v>
      </c>
    </row>
    <row r="211" spans="1:11">
      <c r="A211" s="48">
        <v>69</v>
      </c>
      <c r="B211" s="20" t="s">
        <v>175</v>
      </c>
      <c r="C211" s="9">
        <v>5.13</v>
      </c>
      <c r="D211" s="9"/>
      <c r="E211" s="9">
        <f t="shared" si="51"/>
        <v>5.13</v>
      </c>
      <c r="F211" s="9">
        <v>6.28</v>
      </c>
      <c r="G211" s="9"/>
      <c r="H211" s="9">
        <f t="shared" si="52"/>
        <v>6.28</v>
      </c>
      <c r="I211" s="10">
        <f t="shared" si="53"/>
        <v>122.41715399610138</v>
      </c>
      <c r="J211" s="10"/>
      <c r="K211" s="10">
        <f t="shared" si="54"/>
        <v>122.41715399610138</v>
      </c>
    </row>
    <row r="212" spans="1:11" ht="32.1" customHeight="1">
      <c r="A212" s="48">
        <v>70</v>
      </c>
      <c r="B212" s="20" t="s">
        <v>176</v>
      </c>
      <c r="C212" s="9">
        <v>9.9</v>
      </c>
      <c r="D212" s="9"/>
      <c r="E212" s="9">
        <f t="shared" si="51"/>
        <v>9.9</v>
      </c>
      <c r="F212" s="9">
        <v>8</v>
      </c>
      <c r="G212" s="9"/>
      <c r="H212" s="9">
        <f t="shared" si="52"/>
        <v>8</v>
      </c>
      <c r="I212" s="10">
        <f t="shared" si="53"/>
        <v>80.808080808080803</v>
      </c>
      <c r="J212" s="10"/>
      <c r="K212" s="10">
        <f t="shared" si="54"/>
        <v>80.808080808080803</v>
      </c>
    </row>
    <row r="213" spans="1:11" ht="25.5">
      <c r="A213" s="48">
        <v>71</v>
      </c>
      <c r="B213" s="21" t="s">
        <v>177</v>
      </c>
      <c r="C213" s="10">
        <v>3.42</v>
      </c>
      <c r="D213" s="10"/>
      <c r="E213" s="9">
        <f t="shared" si="51"/>
        <v>3.42</v>
      </c>
      <c r="F213" s="9">
        <v>3.5</v>
      </c>
      <c r="G213" s="10"/>
      <c r="H213" s="9">
        <f t="shared" si="52"/>
        <v>3.5</v>
      </c>
      <c r="I213" s="10">
        <f t="shared" si="53"/>
        <v>102.3391812865497</v>
      </c>
      <c r="J213" s="10"/>
      <c r="K213" s="10">
        <f t="shared" si="54"/>
        <v>102.3391812865497</v>
      </c>
    </row>
    <row r="214" spans="1:11" ht="25.5">
      <c r="A214" s="48">
        <v>72</v>
      </c>
      <c r="B214" s="21" t="s">
        <v>178</v>
      </c>
      <c r="C214" s="10">
        <v>2.78</v>
      </c>
      <c r="D214" s="10"/>
      <c r="E214" s="9">
        <f t="shared" si="51"/>
        <v>2.78</v>
      </c>
      <c r="F214" s="9"/>
      <c r="G214" s="10"/>
      <c r="H214" s="9">
        <f t="shared" si="52"/>
        <v>0</v>
      </c>
      <c r="I214" s="10">
        <f t="shared" si="53"/>
        <v>0</v>
      </c>
      <c r="J214" s="10"/>
      <c r="K214" s="10">
        <f t="shared" si="54"/>
        <v>0</v>
      </c>
    </row>
    <row r="215" spans="1:11" ht="25.5">
      <c r="A215" s="48">
        <v>73</v>
      </c>
      <c r="B215" s="21" t="s">
        <v>179</v>
      </c>
      <c r="C215" s="10">
        <v>2.82</v>
      </c>
      <c r="D215" s="10"/>
      <c r="E215" s="9">
        <f t="shared" si="51"/>
        <v>2.82</v>
      </c>
      <c r="F215" s="9">
        <v>3</v>
      </c>
      <c r="G215" s="10"/>
      <c r="H215" s="9">
        <f t="shared" si="52"/>
        <v>3</v>
      </c>
      <c r="I215" s="10">
        <f t="shared" si="53"/>
        <v>106.38297872340425</v>
      </c>
      <c r="J215" s="10"/>
      <c r="K215" s="10">
        <f t="shared" si="54"/>
        <v>106.38297872340425</v>
      </c>
    </row>
    <row r="216" spans="1:11" ht="25.5">
      <c r="A216" s="48">
        <v>74</v>
      </c>
      <c r="B216" s="21" t="s">
        <v>180</v>
      </c>
      <c r="C216" s="10">
        <v>427.77</v>
      </c>
      <c r="D216" s="10"/>
      <c r="E216" s="9">
        <f t="shared" si="51"/>
        <v>427.77</v>
      </c>
      <c r="F216" s="9">
        <v>541.46</v>
      </c>
      <c r="G216" s="10"/>
      <c r="H216" s="9">
        <f t="shared" si="52"/>
        <v>541.46</v>
      </c>
      <c r="I216" s="10">
        <f t="shared" si="53"/>
        <v>126.57736634172572</v>
      </c>
      <c r="J216" s="10"/>
      <c r="K216" s="10">
        <f t="shared" si="54"/>
        <v>126.57736634172572</v>
      </c>
    </row>
    <row r="217" spans="1:11" s="7" customFormat="1" ht="19.5" customHeight="1">
      <c r="A217" s="48">
        <v>75</v>
      </c>
      <c r="B217" s="21" t="s">
        <v>230</v>
      </c>
      <c r="C217" s="10">
        <v>157.77000000000001</v>
      </c>
      <c r="D217" s="10"/>
      <c r="E217" s="9">
        <f>D217+C217</f>
        <v>157.77000000000001</v>
      </c>
      <c r="F217" s="9"/>
      <c r="G217" s="10"/>
      <c r="H217" s="9">
        <f t="shared" si="52"/>
        <v>0</v>
      </c>
      <c r="I217" s="10">
        <f>F217/C217*100</f>
        <v>0</v>
      </c>
      <c r="J217" s="10"/>
      <c r="K217" s="10">
        <f t="shared" si="54"/>
        <v>0</v>
      </c>
    </row>
    <row r="218" spans="1:11" s="53" customFormat="1" ht="29.25" customHeight="1">
      <c r="A218" s="51">
        <v>77</v>
      </c>
      <c r="B218" s="21" t="s">
        <v>206</v>
      </c>
      <c r="C218" s="10">
        <v>16.670000000000002</v>
      </c>
      <c r="D218" s="10">
        <v>92.25</v>
      </c>
      <c r="E218" s="9">
        <f>D218+C218</f>
        <v>108.92</v>
      </c>
      <c r="F218" s="9"/>
      <c r="G218" s="10"/>
      <c r="H218" s="9">
        <f t="shared" si="52"/>
        <v>0</v>
      </c>
      <c r="I218" s="10">
        <v>100</v>
      </c>
      <c r="J218" s="10">
        <v>100</v>
      </c>
      <c r="K218" s="10">
        <v>100</v>
      </c>
    </row>
    <row r="219" spans="1:11" s="6" customFormat="1" ht="14.25">
      <c r="A219" s="50">
        <v>4</v>
      </c>
      <c r="B219" s="38" t="s">
        <v>111</v>
      </c>
      <c r="C219" s="42"/>
      <c r="D219" s="42"/>
      <c r="E219" s="42"/>
      <c r="F219" s="42"/>
      <c r="G219" s="42"/>
      <c r="H219" s="42"/>
      <c r="I219" s="39"/>
      <c r="J219" s="39"/>
      <c r="K219" s="39"/>
    </row>
    <row r="220" spans="1:11" ht="38.25">
      <c r="A220" s="48">
        <v>79</v>
      </c>
      <c r="B220" s="21" t="s">
        <v>209</v>
      </c>
      <c r="C220" s="9">
        <v>84.7</v>
      </c>
      <c r="D220" s="9"/>
      <c r="E220" s="9">
        <f>D220+C220</f>
        <v>84.7</v>
      </c>
      <c r="F220" s="9">
        <v>100</v>
      </c>
      <c r="G220" s="9"/>
      <c r="H220" s="9">
        <f t="shared" ref="H220:H222" si="55">F220+G220</f>
        <v>100</v>
      </c>
      <c r="I220" s="10">
        <f>F220/C220*100</f>
        <v>118.06375442739079</v>
      </c>
      <c r="J220" s="10"/>
      <c r="K220" s="10">
        <f>H220/E220*100</f>
        <v>118.06375442739079</v>
      </c>
    </row>
    <row r="221" spans="1:11" ht="51">
      <c r="A221" s="48">
        <v>83</v>
      </c>
      <c r="B221" s="20" t="s">
        <v>187</v>
      </c>
      <c r="C221" s="10">
        <v>99.61</v>
      </c>
      <c r="D221" s="10"/>
      <c r="E221" s="9">
        <f t="shared" ref="E221:E222" si="56">C221+D221</f>
        <v>99.61</v>
      </c>
      <c r="F221" s="10">
        <v>92.92</v>
      </c>
      <c r="G221" s="10"/>
      <c r="H221" s="9">
        <f t="shared" si="55"/>
        <v>92.92</v>
      </c>
      <c r="I221" s="10">
        <f t="shared" ref="I221:I225" si="57">F221/C221*100</f>
        <v>93.283806846702149</v>
      </c>
      <c r="J221" s="10"/>
      <c r="K221" s="10">
        <f t="shared" ref="K221:K223" si="58">H221/E221*100</f>
        <v>93.283806846702149</v>
      </c>
    </row>
    <row r="222" spans="1:11" ht="51" customHeight="1">
      <c r="A222" s="48">
        <v>84</v>
      </c>
      <c r="B222" s="20" t="s">
        <v>181</v>
      </c>
      <c r="C222" s="10">
        <v>97.87</v>
      </c>
      <c r="D222" s="10"/>
      <c r="E222" s="9">
        <f t="shared" si="56"/>
        <v>97.87</v>
      </c>
      <c r="F222" s="10">
        <v>67.319999999999993</v>
      </c>
      <c r="G222" s="10"/>
      <c r="H222" s="9">
        <f t="shared" si="55"/>
        <v>67.319999999999993</v>
      </c>
      <c r="I222" s="10">
        <f t="shared" si="57"/>
        <v>68.785123122509447</v>
      </c>
      <c r="J222" s="10"/>
      <c r="K222" s="10">
        <f t="shared" si="58"/>
        <v>68.785123122509447</v>
      </c>
    </row>
    <row r="223" spans="1:11" ht="53.45" customHeight="1">
      <c r="A223" s="48">
        <v>85</v>
      </c>
      <c r="B223" s="20" t="s">
        <v>188</v>
      </c>
      <c r="C223" s="10">
        <v>88.84</v>
      </c>
      <c r="D223" s="10"/>
      <c r="E223" s="9">
        <f t="shared" ref="E223:E225" si="59">C223+D223</f>
        <v>88.84</v>
      </c>
      <c r="F223" s="10">
        <v>86.2</v>
      </c>
      <c r="G223" s="10"/>
      <c r="H223" s="9">
        <f t="shared" ref="H223:H225" si="60">F223+G223</f>
        <v>86.2</v>
      </c>
      <c r="I223" s="10">
        <f t="shared" si="57"/>
        <v>97.028365601080594</v>
      </c>
      <c r="J223" s="10"/>
      <c r="K223" s="10">
        <f t="shared" si="58"/>
        <v>97.028365601080594</v>
      </c>
    </row>
    <row r="224" spans="1:11" s="8" customFormat="1" ht="53.45" customHeight="1">
      <c r="A224" s="48">
        <v>86</v>
      </c>
      <c r="B224" s="20" t="str">
        <f>B121</f>
        <v>Рівень виконання завдання (Збереження та утримання на належному рівні зеленої зони населеного пункту та поліпшення його екологічних умов)</v>
      </c>
      <c r="C224" s="10">
        <v>83.58</v>
      </c>
      <c r="D224" s="10"/>
      <c r="E224" s="9">
        <f t="shared" si="59"/>
        <v>83.58</v>
      </c>
      <c r="F224" s="10">
        <v>100</v>
      </c>
      <c r="G224" s="10"/>
      <c r="H224" s="9">
        <f t="shared" si="60"/>
        <v>100</v>
      </c>
      <c r="I224" s="10">
        <f t="shared" si="57"/>
        <v>119.64584828906438</v>
      </c>
      <c r="J224" s="10"/>
      <c r="K224" s="10">
        <f>I224</f>
        <v>119.64584828906438</v>
      </c>
    </row>
    <row r="225" spans="1:11" s="8" customFormat="1" ht="53.45" customHeight="1">
      <c r="A225" s="48">
        <v>87</v>
      </c>
      <c r="B225" s="20" t="str">
        <f>B122</f>
        <v>Рівень виконання завдання (Забезпечення утримання в належному стані ліній електропередач)</v>
      </c>
      <c r="C225" s="10">
        <v>100</v>
      </c>
      <c r="D225" s="10"/>
      <c r="E225" s="9">
        <f t="shared" si="59"/>
        <v>100</v>
      </c>
      <c r="F225" s="10">
        <v>100</v>
      </c>
      <c r="G225" s="10"/>
      <c r="H225" s="9">
        <f t="shared" si="60"/>
        <v>100</v>
      </c>
      <c r="I225" s="10">
        <f t="shared" si="57"/>
        <v>100</v>
      </c>
      <c r="J225" s="10"/>
      <c r="K225" s="10">
        <f>I225</f>
        <v>100</v>
      </c>
    </row>
    <row r="226" spans="1:11" ht="17.45" customHeight="1">
      <c r="A226" s="78" t="s">
        <v>98</v>
      </c>
      <c r="B226" s="78"/>
      <c r="C226" s="78"/>
      <c r="D226" s="78"/>
      <c r="E226" s="78"/>
      <c r="F226" s="78"/>
      <c r="G226" s="78"/>
      <c r="H226" s="78"/>
      <c r="I226" s="78"/>
      <c r="J226" s="78"/>
      <c r="K226" s="78"/>
    </row>
    <row r="227" spans="1:11" ht="39" customHeight="1">
      <c r="A227" s="79" t="s">
        <v>182</v>
      </c>
      <c r="B227" s="79"/>
      <c r="C227" s="79"/>
      <c r="D227" s="79"/>
      <c r="E227" s="79"/>
      <c r="F227" s="79"/>
      <c r="G227" s="79"/>
      <c r="H227" s="79"/>
      <c r="I227" s="79"/>
      <c r="J227" s="79"/>
      <c r="K227" s="79"/>
    </row>
    <row r="228" spans="1:11" ht="14.1" customHeight="1">
      <c r="A228" s="80" t="s">
        <v>100</v>
      </c>
      <c r="B228" s="80"/>
      <c r="C228" s="80"/>
      <c r="D228" s="80"/>
      <c r="E228" s="80"/>
      <c r="F228" s="80"/>
      <c r="G228" s="80"/>
      <c r="H228" s="80"/>
      <c r="I228" s="80"/>
      <c r="J228" s="80"/>
      <c r="K228" s="80"/>
    </row>
    <row r="229" spans="1:11" ht="13.15" customHeight="1">
      <c r="A229" s="74" t="s">
        <v>101</v>
      </c>
      <c r="B229" s="74"/>
      <c r="C229" s="74"/>
      <c r="D229" s="74"/>
      <c r="E229" s="74"/>
      <c r="F229" s="74"/>
      <c r="G229" s="74"/>
      <c r="H229" s="74"/>
      <c r="I229" s="74"/>
      <c r="J229" s="74"/>
      <c r="K229" s="74"/>
    </row>
    <row r="231" spans="1:11" ht="15" customHeight="1">
      <c r="A231" s="65" t="s">
        <v>110</v>
      </c>
      <c r="B231" s="66"/>
      <c r="C231" s="66"/>
      <c r="D231" s="66"/>
      <c r="E231" s="66"/>
      <c r="F231" s="66"/>
      <c r="G231" s="66"/>
      <c r="H231" s="66"/>
      <c r="I231" s="66"/>
      <c r="J231" s="66"/>
      <c r="K231" s="66"/>
    </row>
    <row r="233" spans="1:11" ht="72">
      <c r="A233" s="48" t="s">
        <v>40</v>
      </c>
      <c r="B233" s="20" t="s">
        <v>8</v>
      </c>
      <c r="C233" s="33" t="s">
        <v>102</v>
      </c>
      <c r="D233" s="33" t="s">
        <v>103</v>
      </c>
      <c r="E233" s="33" t="s">
        <v>104</v>
      </c>
      <c r="F233" s="33" t="s">
        <v>84</v>
      </c>
      <c r="G233" s="33" t="s">
        <v>105</v>
      </c>
      <c r="H233" s="33" t="s">
        <v>106</v>
      </c>
    </row>
    <row r="234" spans="1:11" ht="15">
      <c r="A234" s="48" t="s">
        <v>5</v>
      </c>
      <c r="B234" s="20" t="s">
        <v>18</v>
      </c>
      <c r="C234" s="20" t="s">
        <v>27</v>
      </c>
      <c r="D234" s="20" t="s">
        <v>35</v>
      </c>
      <c r="E234" s="20" t="s">
        <v>34</v>
      </c>
      <c r="F234" s="20" t="s">
        <v>41</v>
      </c>
      <c r="G234" s="20" t="s">
        <v>33</v>
      </c>
      <c r="H234" s="20" t="s">
        <v>42</v>
      </c>
    </row>
    <row r="235" spans="1:11" ht="15">
      <c r="A235" s="48" t="s">
        <v>43</v>
      </c>
      <c r="B235" s="20" t="s">
        <v>44</v>
      </c>
      <c r="C235" s="20" t="s">
        <v>11</v>
      </c>
      <c r="D235" s="20"/>
      <c r="E235" s="20"/>
      <c r="F235" s="20">
        <f>E235-D235</f>
        <v>0</v>
      </c>
      <c r="G235" s="20" t="s">
        <v>11</v>
      </c>
      <c r="H235" s="20" t="s">
        <v>11</v>
      </c>
    </row>
    <row r="236" spans="1:11" ht="15">
      <c r="A236" s="48"/>
      <c r="B236" s="20" t="s">
        <v>45</v>
      </c>
      <c r="C236" s="20" t="s">
        <v>11</v>
      </c>
      <c r="D236" s="20"/>
      <c r="E236" s="20"/>
      <c r="F236" s="20">
        <f t="shared" ref="F236:F237" si="61">E236-D236</f>
        <v>0</v>
      </c>
      <c r="G236" s="20" t="s">
        <v>11</v>
      </c>
      <c r="H236" s="20" t="s">
        <v>11</v>
      </c>
    </row>
    <row r="237" spans="1:11" ht="30">
      <c r="A237" s="48"/>
      <c r="B237" s="20" t="s">
        <v>46</v>
      </c>
      <c r="C237" s="20" t="s">
        <v>11</v>
      </c>
      <c r="D237" s="20"/>
      <c r="E237" s="20"/>
      <c r="F237" s="20">
        <f t="shared" si="61"/>
        <v>0</v>
      </c>
      <c r="G237" s="20" t="s">
        <v>11</v>
      </c>
      <c r="H237" s="20" t="s">
        <v>11</v>
      </c>
    </row>
    <row r="238" spans="1:11" ht="15">
      <c r="A238" s="48"/>
      <c r="B238" s="20" t="s">
        <v>47</v>
      </c>
      <c r="C238" s="20" t="s">
        <v>11</v>
      </c>
      <c r="D238" s="20"/>
      <c r="E238" s="20"/>
      <c r="F238" s="20"/>
      <c r="G238" s="20" t="s">
        <v>11</v>
      </c>
      <c r="H238" s="20" t="s">
        <v>11</v>
      </c>
    </row>
    <row r="239" spans="1:11" ht="15">
      <c r="A239" s="48"/>
      <c r="B239" s="20" t="s">
        <v>48</v>
      </c>
      <c r="C239" s="20" t="s">
        <v>11</v>
      </c>
      <c r="D239" s="20"/>
      <c r="E239" s="20"/>
      <c r="F239" s="20"/>
      <c r="G239" s="20" t="s">
        <v>11</v>
      </c>
      <c r="H239" s="20" t="s">
        <v>11</v>
      </c>
    </row>
    <row r="240" spans="1:11">
      <c r="A240" s="68" t="s">
        <v>113</v>
      </c>
      <c r="B240" s="62"/>
      <c r="C240" s="62"/>
      <c r="D240" s="62"/>
      <c r="E240" s="62"/>
      <c r="F240" s="62"/>
      <c r="G240" s="62"/>
      <c r="H240" s="62"/>
    </row>
    <row r="241" spans="1:11" ht="15">
      <c r="A241" s="48" t="s">
        <v>18</v>
      </c>
      <c r="B241" s="20" t="s">
        <v>49</v>
      </c>
      <c r="C241" s="20" t="s">
        <v>11</v>
      </c>
      <c r="D241" s="20"/>
      <c r="E241" s="20"/>
      <c r="F241" s="20">
        <f t="shared" ref="F241" si="62">E241-D241</f>
        <v>0</v>
      </c>
      <c r="G241" s="20" t="s">
        <v>11</v>
      </c>
      <c r="H241" s="20" t="s">
        <v>11</v>
      </c>
    </row>
    <row r="242" spans="1:11">
      <c r="A242" s="68" t="s">
        <v>190</v>
      </c>
      <c r="B242" s="62"/>
      <c r="C242" s="62"/>
      <c r="D242" s="62"/>
      <c r="E242" s="62"/>
      <c r="F242" s="62"/>
      <c r="G242" s="62"/>
      <c r="H242" s="62"/>
    </row>
    <row r="243" spans="1:11">
      <c r="A243" s="62" t="s">
        <v>50</v>
      </c>
      <c r="B243" s="62"/>
      <c r="C243" s="62"/>
      <c r="D243" s="62"/>
      <c r="E243" s="62"/>
      <c r="F243" s="62"/>
      <c r="G243" s="62"/>
      <c r="H243" s="62"/>
    </row>
    <row r="244" spans="1:11" ht="15">
      <c r="A244" s="48" t="s">
        <v>20</v>
      </c>
      <c r="B244" s="20" t="s">
        <v>51</v>
      </c>
      <c r="C244" s="20"/>
      <c r="D244" s="20"/>
      <c r="E244" s="20"/>
      <c r="F244" s="20"/>
      <c r="G244" s="20"/>
      <c r="H244" s="20"/>
    </row>
    <row r="245" spans="1:11" ht="15">
      <c r="A245" s="48"/>
      <c r="B245" s="20" t="s">
        <v>52</v>
      </c>
      <c r="C245" s="20"/>
      <c r="D245" s="20"/>
      <c r="E245" s="20"/>
      <c r="F245" s="20">
        <f t="shared" ref="F245" si="63">E245-D245</f>
        <v>0</v>
      </c>
      <c r="G245" s="20"/>
      <c r="H245" s="20"/>
    </row>
    <row r="246" spans="1:11">
      <c r="A246" s="62" t="s">
        <v>53</v>
      </c>
      <c r="B246" s="62"/>
      <c r="C246" s="62"/>
      <c r="D246" s="62"/>
      <c r="E246" s="62"/>
      <c r="F246" s="62"/>
      <c r="G246" s="62"/>
      <c r="H246" s="62"/>
    </row>
    <row r="247" spans="1:11" ht="30">
      <c r="A247" s="48"/>
      <c r="B247" s="43" t="s">
        <v>112</v>
      </c>
      <c r="C247" s="20"/>
      <c r="D247" s="20"/>
      <c r="E247" s="20"/>
      <c r="F247" s="20">
        <f t="shared" ref="F247" si="64">E247-D247</f>
        <v>0</v>
      </c>
      <c r="G247" s="20"/>
      <c r="H247" s="20"/>
    </row>
    <row r="248" spans="1:11" ht="30">
      <c r="A248" s="48"/>
      <c r="B248" s="20" t="s">
        <v>54</v>
      </c>
      <c r="C248" s="20"/>
      <c r="D248" s="20"/>
      <c r="E248" s="20"/>
      <c r="F248" s="20"/>
      <c r="G248" s="20"/>
      <c r="H248" s="20"/>
    </row>
    <row r="249" spans="1:11" ht="30">
      <c r="A249" s="48" t="s">
        <v>21</v>
      </c>
      <c r="B249" s="20" t="s">
        <v>55</v>
      </c>
      <c r="C249" s="20" t="s">
        <v>11</v>
      </c>
      <c r="D249" s="20"/>
      <c r="E249" s="20"/>
      <c r="F249" s="20"/>
      <c r="G249" s="20" t="s">
        <v>11</v>
      </c>
      <c r="H249" s="20" t="s">
        <v>11</v>
      </c>
    </row>
    <row r="250" spans="1:11" ht="22.9" customHeight="1">
      <c r="A250" s="81" t="s">
        <v>191</v>
      </c>
      <c r="B250" s="81"/>
      <c r="C250" s="81"/>
      <c r="D250" s="81"/>
      <c r="E250" s="81"/>
      <c r="F250" s="81"/>
      <c r="G250" s="81"/>
      <c r="H250" s="81"/>
      <c r="I250" s="81"/>
      <c r="J250" s="81"/>
      <c r="K250" s="81"/>
    </row>
    <row r="251" spans="1:11" ht="21" customHeight="1">
      <c r="A251" s="81" t="s">
        <v>231</v>
      </c>
      <c r="B251" s="81"/>
      <c r="C251" s="81"/>
      <c r="D251" s="81"/>
      <c r="E251" s="81"/>
      <c r="F251" s="81"/>
      <c r="G251" s="81"/>
      <c r="H251" s="81"/>
      <c r="I251" s="81"/>
      <c r="J251" s="81"/>
      <c r="K251" s="81"/>
    </row>
    <row r="252" spans="1:11" ht="18" customHeight="1">
      <c r="A252" s="81" t="s">
        <v>107</v>
      </c>
      <c r="B252" s="66"/>
      <c r="C252" s="66"/>
      <c r="D252" s="66"/>
      <c r="E252" s="66"/>
      <c r="F252" s="66"/>
      <c r="G252" s="66"/>
      <c r="H252" s="66"/>
      <c r="I252" s="66"/>
      <c r="J252" s="66"/>
      <c r="K252" s="66"/>
    </row>
    <row r="253" spans="1:11" ht="23.1" customHeight="1">
      <c r="A253" s="77" t="s">
        <v>216</v>
      </c>
      <c r="B253" s="74"/>
      <c r="C253" s="74"/>
      <c r="D253" s="74"/>
      <c r="E253" s="74"/>
      <c r="F253" s="74"/>
      <c r="G253" s="74"/>
      <c r="H253" s="74"/>
      <c r="I253" s="74"/>
      <c r="J253" s="74"/>
      <c r="K253" s="74"/>
    </row>
    <row r="254" spans="1:11" ht="126" customHeight="1">
      <c r="A254" s="81" t="s">
        <v>192</v>
      </c>
      <c r="B254" s="81"/>
      <c r="C254" s="81"/>
      <c r="D254" s="81"/>
      <c r="E254" s="81"/>
      <c r="F254" s="81"/>
      <c r="G254" s="81"/>
      <c r="H254" s="81"/>
      <c r="I254" s="81"/>
      <c r="J254" s="81"/>
      <c r="K254" s="81"/>
    </row>
    <row r="255" spans="1:11" ht="20.65" customHeight="1">
      <c r="A255" s="81" t="s">
        <v>215</v>
      </c>
      <c r="B255" s="81"/>
      <c r="C255" s="81"/>
      <c r="D255" s="81"/>
      <c r="E255" s="81"/>
      <c r="F255" s="81"/>
      <c r="G255" s="81"/>
      <c r="H255" s="81"/>
      <c r="I255" s="81"/>
      <c r="J255" s="81"/>
      <c r="K255" s="81"/>
    </row>
    <row r="256" spans="1:11" ht="21" customHeight="1">
      <c r="A256" s="81" t="s">
        <v>193</v>
      </c>
      <c r="B256" s="81"/>
      <c r="C256" s="81"/>
      <c r="D256" s="81"/>
      <c r="E256" s="81"/>
      <c r="F256" s="81"/>
      <c r="G256" s="81"/>
      <c r="H256" s="81"/>
      <c r="I256" s="81"/>
      <c r="J256" s="81"/>
      <c r="K256" s="81"/>
    </row>
    <row r="258" spans="2:7" ht="15.75">
      <c r="B258" s="57" t="s">
        <v>232</v>
      </c>
      <c r="C258" s="57"/>
      <c r="D258" s="57"/>
      <c r="E258" s="82" t="s">
        <v>233</v>
      </c>
      <c r="F258" s="82"/>
      <c r="G258" s="82"/>
    </row>
  </sheetData>
  <mergeCells count="73">
    <mergeCell ref="A256:K256"/>
    <mergeCell ref="E258:G258"/>
    <mergeCell ref="A250:K250"/>
    <mergeCell ref="A251:K251"/>
    <mergeCell ref="A252:K252"/>
    <mergeCell ref="A253:K253"/>
    <mergeCell ref="A254:K254"/>
    <mergeCell ref="A255:K255"/>
    <mergeCell ref="A246:H246"/>
    <mergeCell ref="A136:K136"/>
    <mergeCell ref="A146:K146"/>
    <mergeCell ref="A147:K147"/>
    <mergeCell ref="A226:K226"/>
    <mergeCell ref="A227:K227"/>
    <mergeCell ref="A228:K228"/>
    <mergeCell ref="A229:K229"/>
    <mergeCell ref="A231:K231"/>
    <mergeCell ref="A240:H240"/>
    <mergeCell ref="A242:H242"/>
    <mergeCell ref="A243:H243"/>
    <mergeCell ref="A135:K135"/>
    <mergeCell ref="A126:K126"/>
    <mergeCell ref="A127:K127"/>
    <mergeCell ref="A128:K128"/>
    <mergeCell ref="A129:K129"/>
    <mergeCell ref="A130:K130"/>
    <mergeCell ref="A131:K131"/>
    <mergeCell ref="A132:A133"/>
    <mergeCell ref="B132:B133"/>
    <mergeCell ref="C132:E132"/>
    <mergeCell ref="F132:H132"/>
    <mergeCell ref="I132:K132"/>
    <mergeCell ref="C119:E119"/>
    <mergeCell ref="F119:H119"/>
    <mergeCell ref="I119:K119"/>
    <mergeCell ref="C50:E50"/>
    <mergeCell ref="F50:H50"/>
    <mergeCell ref="I50:K50"/>
    <mergeCell ref="A72:K72"/>
    <mergeCell ref="C73:E73"/>
    <mergeCell ref="F73:H73"/>
    <mergeCell ref="I73:K73"/>
    <mergeCell ref="A95:K95"/>
    <mergeCell ref="C96:E96"/>
    <mergeCell ref="F96:H96"/>
    <mergeCell ref="I96:K96"/>
    <mergeCell ref="A118:K118"/>
    <mergeCell ref="A17:K17"/>
    <mergeCell ref="A27:K27"/>
    <mergeCell ref="A33:E33"/>
    <mergeCell ref="A40:E40"/>
    <mergeCell ref="A46:K46"/>
    <mergeCell ref="A48:A49"/>
    <mergeCell ref="B48:B49"/>
    <mergeCell ref="C48:E48"/>
    <mergeCell ref="F48:H48"/>
    <mergeCell ref="I48:K48"/>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6030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2023-02-14T07:16:23Z</cp:lastPrinted>
  <dcterms:created xsi:type="dcterms:W3CDTF">2019-07-18T07:25:18Z</dcterms:created>
  <dcterms:modified xsi:type="dcterms:W3CDTF">2023-02-14T07:17:31Z</dcterms:modified>
</cp:coreProperties>
</file>