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021" sheetId="2" r:id="rId1"/>
  </sheets>
  <definedNames>
    <definedName name="_xlnm.Print_Area" localSheetId="0">КПК0611021!$A$1:$BM$113</definedName>
  </definedNames>
  <calcPr calcId="144525" refMode="R1C1"/>
</workbook>
</file>

<file path=xl/calcChain.xml><?xml version="1.0" encoding="utf-8"?>
<calcChain xmlns="http://schemas.openxmlformats.org/spreadsheetml/2006/main">
  <c r="AW92" i="2" l="1"/>
  <c r="AW90" i="2"/>
  <c r="AW70" i="2"/>
  <c r="AW71" i="2"/>
  <c r="AK49" i="2"/>
  <c r="AC51" i="2" l="1"/>
  <c r="AC50" i="2"/>
  <c r="AS22" i="2"/>
  <c r="AB61" i="2" l="1"/>
  <c r="AR61" i="2" l="1"/>
  <c r="AB63" i="2"/>
  <c r="AS50" i="2"/>
  <c r="AC52" i="2"/>
  <c r="BE71" i="2" l="1"/>
  <c r="BE72" i="2"/>
  <c r="BE73" i="2"/>
  <c r="BE74" i="2"/>
  <c r="BE75" i="2"/>
  <c r="BE76" i="2"/>
  <c r="BE77" i="2"/>
  <c r="BE78" i="2"/>
  <c r="BE79" i="2"/>
  <c r="BE81" i="2"/>
  <c r="BE82" i="2"/>
  <c r="BE83" i="2"/>
  <c r="BE84" i="2"/>
  <c r="BE85" i="2"/>
  <c r="BE86" i="2"/>
  <c r="BE87" i="2"/>
  <c r="BE88" i="2"/>
  <c r="BE89" i="2"/>
  <c r="BE91" i="2"/>
  <c r="BE92" i="2"/>
  <c r="BE94" i="2"/>
  <c r="BE95" i="2"/>
  <c r="BE96" i="2"/>
  <c r="BE97" i="2"/>
  <c r="BE98" i="2"/>
  <c r="BE99" i="2"/>
  <c r="BE100" i="2"/>
  <c r="BE70" i="2"/>
  <c r="BE93" i="2" l="1"/>
  <c r="AK52" i="2"/>
  <c r="I23" i="2" s="1"/>
  <c r="U22" i="2" s="1"/>
  <c r="BE90" i="2" l="1"/>
  <c r="AJ63" i="2"/>
  <c r="AR63" i="2"/>
  <c r="AS52" i="2" l="1"/>
  <c r="AR62" i="2" l="1"/>
  <c r="AR60" i="2"/>
  <c r="AS51" i="2"/>
  <c r="AS49" i="2"/>
</calcChain>
</file>

<file path=xl/sharedStrings.xml><?xml version="1.0" encoding="utf-8"?>
<sst xmlns="http://schemas.openxmlformats.org/spreadsheetml/2006/main" count="213" uniqueCount="140">
  <si>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</si>
  <si>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</si>
  <si>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</si>
  <si>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</si>
  <si>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</si>
  <si>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</si>
  <si>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</si>
  <si>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</si>
  <si>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</si>
  <si>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</si>
  <si>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</si>
  <si>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</si>
  <si>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</si>
  <si>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</si>
  <si>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</si>
  <si>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</si>
  <si>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</si>
  <si>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</si>
  <si>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</si>
  <si>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</si>
  <si>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</si>
  <si>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</si>
  <si>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</si>
  <si>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</si>
  <si>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</si>
  <si>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</si>
  <si>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</si>
  <si>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</si>
  <si>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</si>
  <si>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</si>
  <si>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</si>
  <si>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</si>
  <si>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</si>
  <si>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</si>
  <si>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</si>
  <si>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</si>
  <si>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</si>
  <si>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</si>
  <si>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</si>
  <si>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</si>
  <si>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</si>
  <si>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</si>
  <si>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</si>
  <si>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</si>
  <si>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</si>
  <si>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</si>
  <si>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</si>
  <si>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</si>
  <si>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</si>
  <si>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</si>
  <si>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</si>
  <si>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</si>
  <si>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</si>
  <si>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</si>
  <si>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</si>
  <si>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</si>
  <si>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</si>
  <si>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</si>
  <si>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</si>
  <si>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</si>
  <si>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</si>
  <si>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</si>
  <si>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</si>
  <si>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</si>
  <si>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</si>
  <si>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надання відповідних послуг закладами загальної середньої освіти</t>
  </si>
  <si>
    <t>Забезпечення  виконання капітальних видатків для закладів загальної середньої освіти(без Ніжинської гімназії №2)</t>
  </si>
  <si>
    <t>Забезпечити надання відповідних послуг закладами загальної середньої освіти (без Ніжинської гімназії №2)</t>
  </si>
  <si>
    <t>Забезпечити надання відповідних послуг Ніжинської гімназії №2</t>
  </si>
  <si>
    <t>УСЬОГО</t>
  </si>
  <si>
    <t>Міська цільова програма соціального захисту членів сімей військовослужбовців</t>
  </si>
  <si>
    <t>Програма "Соціальний захист учнів закладів загальної середньої освіти Ніжинської територіальної громади  шляхом організації гарячого харчування у 2022 році "</t>
  </si>
  <si>
    <t>Міська програма по підтримці випускників   закладів загальної середньої освіти, які отримали  200 балів (з одного предмету) і більше  за результатами зовнішнього незалежного оцінювання</t>
  </si>
  <si>
    <t>затрат</t>
  </si>
  <si>
    <t>Z1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</si>
  <si>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</si>
  <si>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</si>
  <si>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</si>
  <si>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обсяг видатків на капітальний ремонт</t>
  </si>
  <si>
    <t>кількість закладів</t>
  </si>
  <si>
    <t>од.</t>
  </si>
  <si>
    <t>мережа</t>
  </si>
  <si>
    <t>штатний розпис</t>
  </si>
  <si>
    <t>продукту</t>
  </si>
  <si>
    <t>чисельність учнів в ЗЗСО, з них:</t>
  </si>
  <si>
    <t>осіб</t>
  </si>
  <si>
    <t>хлопчиків</t>
  </si>
  <si>
    <t>дівчаток</t>
  </si>
  <si>
    <t>кількість дітей, що відвідують дошкільний підрозділ ННВК та гімназії, з них:</t>
  </si>
  <si>
    <t>списковий склад</t>
  </si>
  <si>
    <t xml:space="preserve">   хлопчиків</t>
  </si>
  <si>
    <t xml:space="preserve">    дівчаток</t>
  </si>
  <si>
    <t>кількість необхідного обладнання та предметів довгострокового користування</t>
  </si>
  <si>
    <t>потреба</t>
  </si>
  <si>
    <t>Кількість об`єктів</t>
  </si>
  <si>
    <t>внутрішній облік</t>
  </si>
  <si>
    <t>ефективності</t>
  </si>
  <si>
    <t>середньорічна вартість утримання одного учня</t>
  </si>
  <si>
    <t>число педставок на 1 клас</t>
  </si>
  <si>
    <t>середні витрати на придбання обладнання та предметів довгострокового користування</t>
  </si>
  <si>
    <t>розрахунок</t>
  </si>
  <si>
    <t>Середні витрати на капітальний ремонт</t>
  </si>
  <si>
    <t>якості</t>
  </si>
  <si>
    <t>кількість днів відвідування</t>
  </si>
  <si>
    <t>днів</t>
  </si>
  <si>
    <t>навчальний план</t>
  </si>
  <si>
    <t>чисельність учнів, які нагороджені (срібною, золотою) медалями, з них :</t>
  </si>
  <si>
    <t>звіт керівників закладів про якість навчання за рік</t>
  </si>
  <si>
    <t>рівень виконання закупівлі обладнання та предметів довгострокового користування</t>
  </si>
  <si>
    <t>відс.</t>
  </si>
  <si>
    <t>рівень виконання капітального ремонту</t>
  </si>
  <si>
    <t>Забезпечення надання послуг з загальної середньої освіти в закладах загальної середньої освіти дівчаткам та хлопчикам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</si>
  <si>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</si>
  <si>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</si>
  <si>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</si>
  <si>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</si>
  <si>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</si>
  <si>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</t>
  </si>
  <si>
    <t>гривень</t>
  </si>
  <si>
    <t>бюджетної програми місцевого бюджету на 2022  рік</t>
  </si>
  <si>
    <t>0611021</t>
  </si>
  <si>
    <t>Надання загальної середньої освіти закладами загальної середньої освіти</t>
  </si>
  <si>
    <t>0610000</t>
  </si>
  <si>
    <t>1021</t>
  </si>
  <si>
    <t>0921</t>
  </si>
  <si>
    <t>Валентина ГРАДОБИК</t>
  </si>
  <si>
    <t>Начальник Управління освіти Ніжинської міської ради</t>
  </si>
  <si>
    <t>Начальник фінансового управління Ніжинської міської ради</t>
  </si>
  <si>
    <t>Людмила ПИСАРЕНКО</t>
  </si>
  <si>
    <t>кількість груп  в дошкільному підрозділі ННВК та гімназії</t>
  </si>
  <si>
    <t xml:space="preserve"> кількість класів</t>
  </si>
  <si>
    <t>кількість ставок (штатних одиниць)</t>
  </si>
  <si>
    <t>кількість штатних одиниць адмінперсоналу, за умовами оплати віднесених до педагогічного персоналу</t>
  </si>
  <si>
    <t>кількість посадових окладів (ставок) педагогічного персоналу</t>
  </si>
  <si>
    <t>кількість штатних одиниць спеціалістів</t>
  </si>
  <si>
    <t>кількість штатних одиниць робітників</t>
  </si>
  <si>
    <t>розрахунок  (обсяги фінансування / чисельність учнів в ЗЗСО)</t>
  </si>
  <si>
    <t>розрахунок (кількість посадових окладів (ставок) педагогічного персоналу/ кількість класів)</t>
  </si>
  <si>
    <t>01.11.2022р.</t>
  </si>
  <si>
    <t>Конституція України, Бюджетний кодекс України, Закон України «Про Державний бюджет України на 2022 рік», «Про освіту», «Про загальну середню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21.12.2021р. №6-18/2021, Рішення Ніжинської міської ради VIII скликання від 21.12.2021р. №7-18/2021, Рішення Ніжинської міської ради VIII скликання від 20.01.2022р. №1-19/2022,Рішення Ніжинської міської ради VIIІ скликання від 24.02.2022 року №6-20/2022 «Про бюджет Ніжинської міської територіальної громади на 2022 рік», Рішення виконавчого комітету від 02.06.2022 р. №125, Рішення виконавчого комітету від 23.06.2022 р. №151,  Рішення виконавчого комітету від 30.06.2022 р. №162, Розпорядження міського голови від 08.07.2022 р. №142,  Рішення виконавчого комітету від 03.08.2022р. № 224, Розпорядження міського голови від 10.08.2022р. №172, Рішення виконавчого комітету від 18.08.2022р. № 247, Рішення виконавчого комітету від 15.09.2022р. № 283,  Рішення виконавчого комітету від 20.10.2022р. № 362.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</si>
</sst>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8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" fillId="2" borderId="0" xfId="0" applyFont="1" applyFill="1"/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1" fillId="2" borderId="0" xfId="0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2" borderId="9" xfId="0" quotePrefix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left" vertical="top" wrapText="1"/>
    </xf>
    <xf numFmtId="14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6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zoomScale="70" zoomScaleNormal="70" zoomScaleSheetLayoutView="100" workbookViewId="0">
      <selection activeCell="AK20" sqref="AK20:BC2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1" t="s">
        <v>35</v>
      </c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77" ht="15.9" customHeight="1" x14ac:dyDescent="0.25">
      <c r="AO2" s="95" t="s">
        <v>0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47" t="s">
        <v>113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7"/>
      <c r="BN3" s="7"/>
      <c r="BO3" s="7"/>
    </row>
    <row r="4" spans="1:77" ht="32.1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97" t="s">
        <v>114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7"/>
      <c r="BN4" s="7"/>
      <c r="BO4" s="7"/>
    </row>
    <row r="5" spans="1:7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65" t="s">
        <v>20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7"/>
      <c r="BN5" s="7"/>
      <c r="BO5" s="7"/>
    </row>
    <row r="6" spans="1:77" ht="7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7"/>
      <c r="BH6" s="7"/>
      <c r="BI6" s="7"/>
      <c r="BJ6" s="7"/>
      <c r="BK6" s="7"/>
      <c r="BL6" s="7"/>
      <c r="BM6" s="7"/>
      <c r="BN6" s="7"/>
      <c r="BO6" s="7"/>
    </row>
    <row r="7" spans="1:77" ht="12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53" t="s">
        <v>138</v>
      </c>
      <c r="AP7" s="48"/>
      <c r="AQ7" s="48"/>
      <c r="AR7" s="48"/>
      <c r="AS7" s="48"/>
      <c r="AT7" s="48"/>
      <c r="AU7" s="48"/>
      <c r="AV7" s="7" t="s">
        <v>63</v>
      </c>
      <c r="AW7" s="53">
        <v>126</v>
      </c>
      <c r="AX7" s="122"/>
      <c r="AY7" s="122"/>
      <c r="AZ7" s="122"/>
      <c r="BA7" s="122"/>
      <c r="BB7" s="122"/>
      <c r="BC7" s="122"/>
      <c r="BD7" s="122"/>
      <c r="BE7" s="122"/>
      <c r="BF7" s="122"/>
      <c r="BG7" s="7"/>
      <c r="BH7" s="7"/>
      <c r="BI7" s="7"/>
      <c r="BJ7" s="7"/>
      <c r="BK7" s="7"/>
      <c r="BL7" s="7"/>
      <c r="BM7" s="7"/>
      <c r="BN7" s="7"/>
      <c r="BO7" s="7"/>
    </row>
    <row r="8" spans="1:7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9"/>
      <c r="AP8" s="29"/>
      <c r="AQ8" s="29"/>
      <c r="AR8" s="29"/>
      <c r="AS8" s="29"/>
      <c r="AT8" s="29"/>
      <c r="AU8" s="29"/>
      <c r="AV8" s="7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7"/>
      <c r="BH8" s="7"/>
      <c r="BI8" s="7"/>
      <c r="BJ8" s="7"/>
      <c r="BK8" s="7"/>
      <c r="BL8" s="7"/>
      <c r="BM8" s="7"/>
      <c r="BN8" s="7"/>
      <c r="BO8" s="7"/>
    </row>
    <row r="9" spans="1:7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77" ht="15.75" customHeight="1" x14ac:dyDescent="0.25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7"/>
      <c r="BN10" s="7"/>
      <c r="BO10" s="7"/>
    </row>
    <row r="11" spans="1:77" ht="15.75" customHeight="1" x14ac:dyDescent="0.25">
      <c r="A11" s="106" t="s">
        <v>119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7"/>
      <c r="BN11" s="7"/>
      <c r="BO11" s="7"/>
    </row>
    <row r="12" spans="1:77" ht="6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7"/>
      <c r="BN12" s="7"/>
      <c r="BO12" s="7"/>
    </row>
    <row r="13" spans="1:77" customFormat="1" ht="14.25" customHeight="1" x14ac:dyDescent="0.25">
      <c r="A13" s="31" t="s">
        <v>53</v>
      </c>
      <c r="B13" s="99" t="s">
        <v>112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2"/>
      <c r="N13" s="109" t="s">
        <v>114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3"/>
      <c r="AU13" s="99" t="s">
        <v>116</v>
      </c>
      <c r="AV13" s="100"/>
      <c r="AW13" s="100"/>
      <c r="AX13" s="100"/>
      <c r="AY13" s="100"/>
      <c r="AZ13" s="100"/>
      <c r="BA13" s="100"/>
      <c r="BB13" s="10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24" customHeight="1" x14ac:dyDescent="0.25">
      <c r="A14" s="34"/>
      <c r="B14" s="101" t="s">
        <v>56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4"/>
      <c r="N14" s="110" t="s">
        <v>62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4"/>
      <c r="AU14" s="101" t="s">
        <v>55</v>
      </c>
      <c r="AV14" s="101"/>
      <c r="AW14" s="101"/>
      <c r="AX14" s="101"/>
      <c r="AY14" s="101"/>
      <c r="AZ14" s="101"/>
      <c r="BA14" s="101"/>
      <c r="BB14" s="101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77" customForma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6"/>
      <c r="BF15" s="36"/>
      <c r="BG15" s="36"/>
      <c r="BH15" s="36"/>
      <c r="BI15" s="36"/>
      <c r="BJ15" s="36"/>
      <c r="BK15" s="36"/>
      <c r="BL15" s="36"/>
      <c r="BM15" s="35"/>
      <c r="BN15" s="35"/>
      <c r="BO15" s="35"/>
    </row>
    <row r="16" spans="1:77" customFormat="1" ht="15" customHeight="1" x14ac:dyDescent="0.25">
      <c r="A16" s="37" t="s">
        <v>4</v>
      </c>
      <c r="B16" s="99" t="s">
        <v>122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2"/>
      <c r="N16" s="109" t="s">
        <v>114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3"/>
      <c r="AU16" s="99" t="s">
        <v>116</v>
      </c>
      <c r="AV16" s="100"/>
      <c r="AW16" s="100"/>
      <c r="AX16" s="100"/>
      <c r="AY16" s="100"/>
      <c r="AZ16" s="100"/>
      <c r="BA16" s="100"/>
      <c r="BB16" s="100"/>
      <c r="BC16" s="38"/>
      <c r="BD16" s="38"/>
      <c r="BE16" s="38"/>
      <c r="BF16" s="38"/>
      <c r="BG16" s="38"/>
      <c r="BH16" s="38"/>
      <c r="BI16" s="38"/>
      <c r="BJ16" s="38"/>
      <c r="BK16" s="38"/>
      <c r="BL16" s="39"/>
      <c r="BM16" s="40"/>
      <c r="BN16" s="40"/>
      <c r="BO16" s="40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41"/>
      <c r="B17" s="101" t="s">
        <v>56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4"/>
      <c r="N17" s="110" t="s">
        <v>61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4"/>
      <c r="AU17" s="101" t="s">
        <v>55</v>
      </c>
      <c r="AV17" s="101"/>
      <c r="AW17" s="101"/>
      <c r="AX17" s="101"/>
      <c r="AY17" s="101"/>
      <c r="AZ17" s="101"/>
      <c r="BA17" s="101"/>
      <c r="BB17" s="101"/>
      <c r="BC17" s="42"/>
      <c r="BD17" s="42"/>
      <c r="BE17" s="42"/>
      <c r="BF17" s="42"/>
      <c r="BG17" s="42"/>
      <c r="BH17" s="42"/>
      <c r="BI17" s="42"/>
      <c r="BJ17" s="42"/>
      <c r="BK17" s="43"/>
      <c r="BL17" s="42"/>
      <c r="BM17" s="40"/>
      <c r="BN17" s="40"/>
      <c r="BO17" s="40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</row>
    <row r="19" spans="1:79" customFormat="1" ht="28.5" customHeight="1" x14ac:dyDescent="0.25">
      <c r="A19" s="31" t="s">
        <v>54</v>
      </c>
      <c r="B19" s="99" t="s">
        <v>120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35"/>
      <c r="N19" s="99" t="s">
        <v>123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38"/>
      <c r="AA19" s="99" t="s">
        <v>124</v>
      </c>
      <c r="AB19" s="100"/>
      <c r="AC19" s="100"/>
      <c r="AD19" s="100"/>
      <c r="AE19" s="100"/>
      <c r="AF19" s="100"/>
      <c r="AG19" s="100"/>
      <c r="AH19" s="100"/>
      <c r="AI19" s="100"/>
      <c r="AJ19" s="38"/>
      <c r="AK19" s="107" t="s">
        <v>121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38"/>
      <c r="BE19" s="99" t="s">
        <v>117</v>
      </c>
      <c r="BF19" s="100"/>
      <c r="BG19" s="100"/>
      <c r="BH19" s="100"/>
      <c r="BI19" s="100"/>
      <c r="BJ19" s="100"/>
      <c r="BK19" s="100"/>
      <c r="BL19" s="100"/>
      <c r="BM19" s="38"/>
      <c r="BN19" s="38"/>
      <c r="BO19" s="38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35"/>
      <c r="B20" s="101" t="s">
        <v>56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35"/>
      <c r="N20" s="101" t="s">
        <v>57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42"/>
      <c r="AA20" s="111" t="s">
        <v>58</v>
      </c>
      <c r="AB20" s="111"/>
      <c r="AC20" s="111"/>
      <c r="AD20" s="111"/>
      <c r="AE20" s="111"/>
      <c r="AF20" s="111"/>
      <c r="AG20" s="111"/>
      <c r="AH20" s="111"/>
      <c r="AI20" s="111"/>
      <c r="AJ20" s="42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42"/>
      <c r="BE20" s="101" t="s">
        <v>60</v>
      </c>
      <c r="BF20" s="101"/>
      <c r="BG20" s="101"/>
      <c r="BH20" s="101"/>
      <c r="BI20" s="101"/>
      <c r="BJ20" s="101"/>
      <c r="BK20" s="101"/>
      <c r="BL20" s="101"/>
      <c r="BM20" s="42"/>
      <c r="BN20" s="42"/>
      <c r="BO20" s="42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7"/>
      <c r="BN21" s="7"/>
      <c r="BO21" s="7"/>
    </row>
    <row r="22" spans="1:79" ht="24.9" customHeight="1" x14ac:dyDescent="0.25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93">
        <f>AS22+I23</f>
        <v>96011425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f>63258000+199000+6299000+105000+7875773+550000-956727-174500+400000+1760408+3111449+124442+776500+903800+3337000+500000+1826000+740000</f>
        <v>90635145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  <c r="BM22" s="7"/>
      <c r="BN22" s="7"/>
      <c r="BO22" s="7"/>
    </row>
    <row r="23" spans="1:79" ht="24.9" customHeight="1" x14ac:dyDescent="0.25">
      <c r="A23" s="59" t="s">
        <v>22</v>
      </c>
      <c r="B23" s="59"/>
      <c r="C23" s="59"/>
      <c r="D23" s="59"/>
      <c r="E23" s="59"/>
      <c r="F23" s="59"/>
      <c r="G23" s="59"/>
      <c r="H23" s="59"/>
      <c r="I23" s="93">
        <f>AK52</f>
        <v>5376280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59" t="s">
        <v>24</v>
      </c>
      <c r="U23" s="59"/>
      <c r="V23" s="59"/>
      <c r="W23" s="59"/>
      <c r="X23" s="8"/>
      <c r="Y23" s="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0"/>
      <c r="AO23" s="10"/>
      <c r="AP23" s="10"/>
      <c r="AQ23" s="10"/>
      <c r="AR23" s="10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0"/>
      <c r="BE23" s="10"/>
      <c r="BF23" s="10"/>
      <c r="BG23" s="10"/>
      <c r="BH23" s="10"/>
      <c r="BI23" s="10"/>
      <c r="BJ23" s="11"/>
      <c r="BK23" s="11"/>
      <c r="BL23" s="11"/>
      <c r="BM23" s="7"/>
      <c r="BN23" s="7"/>
      <c r="BO23" s="7"/>
    </row>
    <row r="24" spans="1:79" ht="12.75" customHeight="1" x14ac:dyDescent="0.25">
      <c r="A24" s="44"/>
      <c r="B24" s="44"/>
      <c r="C24" s="44"/>
      <c r="D24" s="44"/>
      <c r="E24" s="44"/>
      <c r="F24" s="44"/>
      <c r="G24" s="44"/>
      <c r="H24" s="4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4"/>
      <c r="U24" s="44"/>
      <c r="V24" s="44"/>
      <c r="W24" s="44"/>
      <c r="X24" s="8"/>
      <c r="Y24" s="8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0"/>
      <c r="AO24" s="10"/>
      <c r="AP24" s="10"/>
      <c r="AQ24" s="10"/>
      <c r="AR24" s="10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0"/>
      <c r="BE24" s="10"/>
      <c r="BF24" s="10"/>
      <c r="BG24" s="10"/>
      <c r="BH24" s="10"/>
      <c r="BI24" s="10"/>
      <c r="BJ24" s="11"/>
      <c r="BK24" s="11"/>
      <c r="BL24" s="11"/>
      <c r="BM24" s="7"/>
      <c r="BN24" s="7"/>
      <c r="BO24" s="7"/>
    </row>
    <row r="25" spans="1:79" ht="15.75" customHeight="1" x14ac:dyDescent="0.25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7"/>
      <c r="BN25" s="7"/>
      <c r="BO25" s="7"/>
    </row>
    <row r="26" spans="1:79" ht="128.4" customHeight="1" x14ac:dyDescent="0.25">
      <c r="A26" s="105" t="s">
        <v>139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7"/>
      <c r="BN26" s="7"/>
      <c r="BO26" s="7"/>
    </row>
    <row r="27" spans="1:79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7"/>
      <c r="BN27" s="7"/>
      <c r="BO27" s="7"/>
    </row>
    <row r="28" spans="1:79" ht="15.75" customHeight="1" x14ac:dyDescent="0.25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7"/>
      <c r="BN28" s="7"/>
      <c r="BO28" s="7"/>
    </row>
    <row r="29" spans="1:79" ht="27.75" customHeight="1" x14ac:dyDescent="0.25">
      <c r="A29" s="80" t="s">
        <v>28</v>
      </c>
      <c r="B29" s="80"/>
      <c r="C29" s="80"/>
      <c r="D29" s="80"/>
      <c r="E29" s="80"/>
      <c r="F29" s="80"/>
      <c r="G29" s="76" t="s">
        <v>40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  <c r="BM29" s="7"/>
      <c r="BN29" s="7"/>
      <c r="BO29" s="7"/>
    </row>
    <row r="30" spans="1:79" ht="15.6" hidden="1" x14ac:dyDescent="0.25">
      <c r="A30" s="54">
        <v>1</v>
      </c>
      <c r="B30" s="54"/>
      <c r="C30" s="54"/>
      <c r="D30" s="54"/>
      <c r="E30" s="54"/>
      <c r="F30" s="54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  <c r="BM30" s="7"/>
      <c r="BN30" s="7"/>
      <c r="BO30" s="7"/>
    </row>
    <row r="31" spans="1:79" ht="10.5" hidden="1" customHeight="1" x14ac:dyDescent="0.25">
      <c r="A31" s="58" t="s">
        <v>33</v>
      </c>
      <c r="B31" s="58"/>
      <c r="C31" s="58"/>
      <c r="D31" s="58"/>
      <c r="E31" s="58"/>
      <c r="F31" s="58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BM31" s="7"/>
      <c r="BN31" s="7"/>
      <c r="BO31" s="7"/>
      <c r="CA31" s="1" t="s">
        <v>49</v>
      </c>
    </row>
    <row r="32" spans="1:79" ht="12.75" customHeight="1" x14ac:dyDescent="0.25">
      <c r="A32" s="58">
        <v>1</v>
      </c>
      <c r="B32" s="58"/>
      <c r="C32" s="58"/>
      <c r="D32" s="58"/>
      <c r="E32" s="58"/>
      <c r="F32" s="58"/>
      <c r="G32" s="72" t="s">
        <v>64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BM32" s="7"/>
      <c r="BN32" s="7"/>
      <c r="BO32" s="7"/>
      <c r="CA32" s="1" t="s">
        <v>48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7"/>
      <c r="BN33" s="7"/>
      <c r="BO33" s="7"/>
    </row>
    <row r="34" spans="1:79" ht="15.9" customHeight="1" x14ac:dyDescent="0.25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7"/>
      <c r="BN34" s="7"/>
      <c r="BO34" s="7"/>
    </row>
    <row r="35" spans="1:79" ht="15.9" customHeight="1" x14ac:dyDescent="0.25">
      <c r="A35" s="105" t="s">
        <v>111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7"/>
      <c r="BN35" s="7"/>
      <c r="BO35" s="7"/>
    </row>
    <row r="36" spans="1:79" ht="12.75" customHeight="1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7"/>
      <c r="BN36" s="7"/>
      <c r="BO36" s="7"/>
    </row>
    <row r="37" spans="1:79" ht="15.75" customHeight="1" x14ac:dyDescent="0.25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7"/>
      <c r="BN37" s="7"/>
      <c r="BO37" s="7"/>
    </row>
    <row r="38" spans="1:79" ht="27.75" customHeight="1" x14ac:dyDescent="0.25">
      <c r="A38" s="80" t="s">
        <v>28</v>
      </c>
      <c r="B38" s="80"/>
      <c r="C38" s="80"/>
      <c r="D38" s="80"/>
      <c r="E38" s="80"/>
      <c r="F38" s="80"/>
      <c r="G38" s="76" t="s">
        <v>25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  <c r="BM38" s="7"/>
      <c r="BN38" s="7"/>
      <c r="BO38" s="7"/>
    </row>
    <row r="39" spans="1:79" ht="15.6" hidden="1" x14ac:dyDescent="0.25">
      <c r="A39" s="54">
        <v>1</v>
      </c>
      <c r="B39" s="54"/>
      <c r="C39" s="54"/>
      <c r="D39" s="54"/>
      <c r="E39" s="54"/>
      <c r="F39" s="54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  <c r="BM39" s="7"/>
      <c r="BN39" s="7"/>
      <c r="BO39" s="7"/>
    </row>
    <row r="40" spans="1:79" ht="10.5" hidden="1" customHeight="1" x14ac:dyDescent="0.25">
      <c r="A40" s="58" t="s">
        <v>6</v>
      </c>
      <c r="B40" s="58"/>
      <c r="C40" s="58"/>
      <c r="D40" s="58"/>
      <c r="E40" s="58"/>
      <c r="F40" s="58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BM40" s="7"/>
      <c r="BN40" s="7"/>
      <c r="BO40" s="7"/>
      <c r="CA40" s="1" t="s">
        <v>11</v>
      </c>
    </row>
    <row r="41" spans="1:79" ht="12.75" customHeight="1" x14ac:dyDescent="0.25">
      <c r="A41" s="58">
        <v>1</v>
      </c>
      <c r="B41" s="58"/>
      <c r="C41" s="58"/>
      <c r="D41" s="58"/>
      <c r="E41" s="58"/>
      <c r="F41" s="58"/>
      <c r="G41" s="72" t="s">
        <v>65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BM41" s="7"/>
      <c r="BN41" s="7"/>
      <c r="BO41" s="7"/>
      <c r="CA41" s="1" t="s">
        <v>12</v>
      </c>
    </row>
    <row r="42" spans="1:7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7"/>
      <c r="BN42" s="7"/>
      <c r="BO42" s="7"/>
    </row>
    <row r="43" spans="1:79" ht="15.75" customHeight="1" x14ac:dyDescent="0.25">
      <c r="A43" s="59" t="s">
        <v>41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7"/>
      <c r="BN43" s="7"/>
      <c r="BO43" s="7"/>
    </row>
    <row r="44" spans="1:79" ht="15" customHeight="1" x14ac:dyDescent="0.25">
      <c r="A44" s="79" t="s">
        <v>118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16"/>
      <c r="BB44" s="16"/>
      <c r="BC44" s="16"/>
      <c r="BD44" s="16"/>
      <c r="BE44" s="16"/>
      <c r="BF44" s="16"/>
      <c r="BG44" s="16"/>
      <c r="BH44" s="16"/>
      <c r="BI44" s="17"/>
      <c r="BJ44" s="17"/>
      <c r="BK44" s="17"/>
      <c r="BL44" s="17"/>
      <c r="BM44" s="7"/>
      <c r="BN44" s="7"/>
      <c r="BO44" s="7"/>
    </row>
    <row r="45" spans="1:79" ht="15.9" customHeight="1" x14ac:dyDescent="0.25">
      <c r="A45" s="54" t="s">
        <v>28</v>
      </c>
      <c r="B45" s="54"/>
      <c r="C45" s="54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54" t="s">
        <v>29</v>
      </c>
      <c r="AD45" s="54"/>
      <c r="AE45" s="54"/>
      <c r="AF45" s="54"/>
      <c r="AG45" s="54"/>
      <c r="AH45" s="54"/>
      <c r="AI45" s="54"/>
      <c r="AJ45" s="54"/>
      <c r="AK45" s="54" t="s">
        <v>30</v>
      </c>
      <c r="AL45" s="54"/>
      <c r="AM45" s="54"/>
      <c r="AN45" s="54"/>
      <c r="AO45" s="54"/>
      <c r="AP45" s="54"/>
      <c r="AQ45" s="54"/>
      <c r="AR45" s="54"/>
      <c r="AS45" s="54" t="s">
        <v>27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  <c r="BI45" s="7"/>
      <c r="BJ45" s="7"/>
      <c r="BK45" s="7"/>
      <c r="BL45" s="7"/>
      <c r="BM45" s="7"/>
      <c r="BN45" s="7"/>
      <c r="BO45" s="7"/>
    </row>
    <row r="46" spans="1:79" ht="29.1" customHeight="1" x14ac:dyDescent="0.25">
      <c r="A46" s="54"/>
      <c r="B46" s="54"/>
      <c r="C46" s="54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  <c r="BI46" s="7"/>
      <c r="BJ46" s="7"/>
      <c r="BK46" s="7"/>
      <c r="BL46" s="7"/>
      <c r="BM46" s="7"/>
      <c r="BN46" s="7"/>
      <c r="BO46" s="7"/>
    </row>
    <row r="47" spans="1:79" ht="15.6" x14ac:dyDescent="0.25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  <c r="BI47" s="7"/>
      <c r="BJ47" s="7"/>
      <c r="BK47" s="7"/>
      <c r="BL47" s="7"/>
      <c r="BM47" s="7"/>
      <c r="BN47" s="7"/>
      <c r="BO47" s="7"/>
    </row>
    <row r="48" spans="1:79" s="2" customFormat="1" ht="12.75" hidden="1" customHeight="1" x14ac:dyDescent="0.25">
      <c r="A48" s="58" t="s">
        <v>6</v>
      </c>
      <c r="B48" s="58"/>
      <c r="C48" s="58"/>
      <c r="D48" s="102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112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BI48" s="21"/>
      <c r="BJ48" s="21"/>
      <c r="BK48" s="21"/>
      <c r="BL48" s="21"/>
      <c r="BM48" s="21"/>
      <c r="BN48" s="21"/>
      <c r="BO48" s="21"/>
      <c r="CA48" s="2" t="s">
        <v>13</v>
      </c>
    </row>
    <row r="49" spans="1:79" ht="25.5" customHeight="1" x14ac:dyDescent="0.25">
      <c r="A49" s="58">
        <v>1</v>
      </c>
      <c r="B49" s="58"/>
      <c r="C49" s="58"/>
      <c r="D49" s="72" t="s">
        <v>66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81">
        <v>0</v>
      </c>
      <c r="AD49" s="81"/>
      <c r="AE49" s="81"/>
      <c r="AF49" s="81"/>
      <c r="AG49" s="81"/>
      <c r="AH49" s="81"/>
      <c r="AI49" s="81"/>
      <c r="AJ49" s="81"/>
      <c r="AK49" s="81">
        <f>1235000-825000+134000</f>
        <v>544000</v>
      </c>
      <c r="AL49" s="81"/>
      <c r="AM49" s="81"/>
      <c r="AN49" s="81"/>
      <c r="AO49" s="81"/>
      <c r="AP49" s="81"/>
      <c r="AQ49" s="81"/>
      <c r="AR49" s="81"/>
      <c r="AS49" s="81">
        <f>AC49+AK49</f>
        <v>544000</v>
      </c>
      <c r="AT49" s="81"/>
      <c r="AU49" s="81"/>
      <c r="AV49" s="81"/>
      <c r="AW49" s="81"/>
      <c r="AX49" s="81"/>
      <c r="AY49" s="81"/>
      <c r="AZ49" s="81"/>
      <c r="BA49" s="22"/>
      <c r="BB49" s="22"/>
      <c r="BC49" s="22"/>
      <c r="BD49" s="22"/>
      <c r="BE49" s="22"/>
      <c r="BF49" s="22"/>
      <c r="BG49" s="22"/>
      <c r="BH49" s="22"/>
      <c r="BI49" s="7"/>
      <c r="BJ49" s="7"/>
      <c r="BK49" s="7"/>
      <c r="BL49" s="7"/>
      <c r="BM49" s="7"/>
      <c r="BN49" s="7"/>
      <c r="BO49" s="7"/>
      <c r="CA49" s="1" t="s">
        <v>14</v>
      </c>
    </row>
    <row r="50" spans="1:79" ht="25.5" customHeight="1" x14ac:dyDescent="0.25">
      <c r="A50" s="58">
        <v>2</v>
      </c>
      <c r="B50" s="58"/>
      <c r="C50" s="58"/>
      <c r="D50" s="72" t="s">
        <v>67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81">
        <f>58411400+7875773+6299000-956727+400000+1760408+3111449+124442+903800+776500+3337000+1826000</f>
        <v>83869045</v>
      </c>
      <c r="AD50" s="81"/>
      <c r="AE50" s="81"/>
      <c r="AF50" s="81"/>
      <c r="AG50" s="81"/>
      <c r="AH50" s="81"/>
      <c r="AI50" s="81"/>
      <c r="AJ50" s="81"/>
      <c r="AK50" s="81">
        <v>4630430</v>
      </c>
      <c r="AL50" s="81"/>
      <c r="AM50" s="81"/>
      <c r="AN50" s="81"/>
      <c r="AO50" s="81"/>
      <c r="AP50" s="81"/>
      <c r="AQ50" s="81"/>
      <c r="AR50" s="81"/>
      <c r="AS50" s="81">
        <f>AC50+AK50</f>
        <v>88499475</v>
      </c>
      <c r="AT50" s="81"/>
      <c r="AU50" s="81"/>
      <c r="AV50" s="81"/>
      <c r="AW50" s="81"/>
      <c r="AX50" s="81"/>
      <c r="AY50" s="81"/>
      <c r="AZ50" s="81"/>
      <c r="BA50" s="22"/>
      <c r="BB50" s="22"/>
      <c r="BC50" s="22"/>
      <c r="BD50" s="22"/>
      <c r="BE50" s="22"/>
      <c r="BF50" s="22"/>
      <c r="BG50" s="22"/>
      <c r="BH50" s="22"/>
      <c r="BI50" s="7"/>
      <c r="BJ50" s="7"/>
      <c r="BK50" s="7"/>
      <c r="BL50" s="7"/>
      <c r="BM50" s="7"/>
      <c r="BN50" s="7"/>
      <c r="BO50" s="7"/>
    </row>
    <row r="51" spans="1:79" ht="12.75" customHeight="1" x14ac:dyDescent="0.25">
      <c r="A51" s="58">
        <v>3</v>
      </c>
      <c r="B51" s="58"/>
      <c r="C51" s="58"/>
      <c r="D51" s="72" t="s">
        <v>68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81">
        <f>4846600+199000+550000+105000-174500+500000+740000</f>
        <v>6766100</v>
      </c>
      <c r="AD51" s="81"/>
      <c r="AE51" s="81"/>
      <c r="AF51" s="81"/>
      <c r="AG51" s="81"/>
      <c r="AH51" s="81"/>
      <c r="AI51" s="81"/>
      <c r="AJ51" s="81"/>
      <c r="AK51" s="81">
        <v>201850</v>
      </c>
      <c r="AL51" s="81"/>
      <c r="AM51" s="81"/>
      <c r="AN51" s="81"/>
      <c r="AO51" s="81"/>
      <c r="AP51" s="81"/>
      <c r="AQ51" s="81"/>
      <c r="AR51" s="81"/>
      <c r="AS51" s="81">
        <f>AC51+AK51</f>
        <v>6967950</v>
      </c>
      <c r="AT51" s="81"/>
      <c r="AU51" s="81"/>
      <c r="AV51" s="81"/>
      <c r="AW51" s="81"/>
      <c r="AX51" s="81"/>
      <c r="AY51" s="81"/>
      <c r="AZ51" s="81"/>
      <c r="BA51" s="22"/>
      <c r="BB51" s="22"/>
      <c r="BC51" s="22"/>
      <c r="BD51" s="22"/>
      <c r="BE51" s="22"/>
      <c r="BF51" s="22"/>
      <c r="BG51" s="22"/>
      <c r="BH51" s="22"/>
      <c r="BI51" s="7"/>
      <c r="BJ51" s="7"/>
      <c r="BK51" s="7"/>
      <c r="BL51" s="7"/>
      <c r="BM51" s="7"/>
      <c r="BN51" s="7"/>
      <c r="BO51" s="7"/>
    </row>
    <row r="52" spans="1:79" s="2" customFormat="1" x14ac:dyDescent="0.25">
      <c r="A52" s="61"/>
      <c r="B52" s="61"/>
      <c r="C52" s="61"/>
      <c r="D52" s="113" t="s">
        <v>69</v>
      </c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5"/>
      <c r="AC52" s="89">
        <f>AC49+AC50+AC51</f>
        <v>90635145</v>
      </c>
      <c r="AD52" s="89"/>
      <c r="AE52" s="89"/>
      <c r="AF52" s="89"/>
      <c r="AG52" s="89"/>
      <c r="AH52" s="89"/>
      <c r="AI52" s="89"/>
      <c r="AJ52" s="89"/>
      <c r="AK52" s="89">
        <f>SUM(AK49:AR51)</f>
        <v>5376280</v>
      </c>
      <c r="AL52" s="89"/>
      <c r="AM52" s="89"/>
      <c r="AN52" s="89"/>
      <c r="AO52" s="89"/>
      <c r="AP52" s="89"/>
      <c r="AQ52" s="89"/>
      <c r="AR52" s="89"/>
      <c r="AS52" s="89">
        <f>AC52+AK52</f>
        <v>96011425</v>
      </c>
      <c r="AT52" s="89"/>
      <c r="AU52" s="89"/>
      <c r="AV52" s="89"/>
      <c r="AW52" s="89"/>
      <c r="AX52" s="89"/>
      <c r="AY52" s="89"/>
      <c r="AZ52" s="89"/>
      <c r="BA52" s="23"/>
      <c r="BB52" s="23"/>
      <c r="BC52" s="23"/>
      <c r="BD52" s="23"/>
      <c r="BE52" s="23"/>
      <c r="BF52" s="23"/>
      <c r="BG52" s="23"/>
      <c r="BH52" s="23"/>
      <c r="BI52" s="21"/>
      <c r="BJ52" s="21"/>
      <c r="BK52" s="21"/>
      <c r="BL52" s="21"/>
      <c r="BM52" s="21"/>
      <c r="BN52" s="21"/>
      <c r="BO52" s="21"/>
    </row>
    <row r="53" spans="1:7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1:79" ht="15.75" customHeight="1" x14ac:dyDescent="0.25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7"/>
      <c r="BN54" s="7"/>
      <c r="BO54" s="7"/>
    </row>
    <row r="55" spans="1:79" ht="15" customHeight="1" x14ac:dyDescent="0.25">
      <c r="A55" s="79" t="s">
        <v>118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7"/>
      <c r="BN55" s="7"/>
      <c r="BO55" s="7"/>
    </row>
    <row r="56" spans="1:79" ht="15.9" customHeight="1" x14ac:dyDescent="0.25">
      <c r="A56" s="54" t="s">
        <v>28</v>
      </c>
      <c r="B56" s="54"/>
      <c r="C56" s="54"/>
      <c r="D56" s="66" t="s">
        <v>34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4" t="s">
        <v>29</v>
      </c>
      <c r="AC56" s="54"/>
      <c r="AD56" s="54"/>
      <c r="AE56" s="54"/>
      <c r="AF56" s="54"/>
      <c r="AG56" s="54"/>
      <c r="AH56" s="54"/>
      <c r="AI56" s="54"/>
      <c r="AJ56" s="54" t="s">
        <v>30</v>
      </c>
      <c r="AK56" s="54"/>
      <c r="AL56" s="54"/>
      <c r="AM56" s="54"/>
      <c r="AN56" s="54"/>
      <c r="AO56" s="54"/>
      <c r="AP56" s="54"/>
      <c r="AQ56" s="54"/>
      <c r="AR56" s="54" t="s">
        <v>27</v>
      </c>
      <c r="AS56" s="54"/>
      <c r="AT56" s="54"/>
      <c r="AU56" s="54"/>
      <c r="AV56" s="54"/>
      <c r="AW56" s="54"/>
      <c r="AX56" s="54"/>
      <c r="AY56" s="54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1:79" ht="29.1" customHeight="1" x14ac:dyDescent="0.25">
      <c r="A57" s="54"/>
      <c r="B57" s="54"/>
      <c r="C57" s="54"/>
      <c r="D57" s="69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1:79" ht="15.75" customHeight="1" x14ac:dyDescent="0.25">
      <c r="A58" s="54">
        <v>1</v>
      </c>
      <c r="B58" s="54"/>
      <c r="C58" s="54"/>
      <c r="D58" s="55">
        <v>2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54">
        <v>3</v>
      </c>
      <c r="AC58" s="54"/>
      <c r="AD58" s="54"/>
      <c r="AE58" s="54"/>
      <c r="AF58" s="54"/>
      <c r="AG58" s="54"/>
      <c r="AH58" s="54"/>
      <c r="AI58" s="54"/>
      <c r="AJ58" s="54">
        <v>4</v>
      </c>
      <c r="AK58" s="54"/>
      <c r="AL58" s="54"/>
      <c r="AM58" s="54"/>
      <c r="AN58" s="54"/>
      <c r="AO58" s="54"/>
      <c r="AP58" s="54"/>
      <c r="AQ58" s="54"/>
      <c r="AR58" s="54">
        <v>5</v>
      </c>
      <c r="AS58" s="54"/>
      <c r="AT58" s="54"/>
      <c r="AU58" s="54"/>
      <c r="AV58" s="54"/>
      <c r="AW58" s="54"/>
      <c r="AX58" s="54"/>
      <c r="AY58" s="54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1:79" ht="12.75" hidden="1" customHeight="1" x14ac:dyDescent="0.25">
      <c r="A59" s="58" t="s">
        <v>6</v>
      </c>
      <c r="B59" s="58"/>
      <c r="C59" s="58"/>
      <c r="D59" s="82" t="s">
        <v>7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90" t="s">
        <v>8</v>
      </c>
      <c r="AC59" s="90"/>
      <c r="AD59" s="90"/>
      <c r="AE59" s="90"/>
      <c r="AF59" s="90"/>
      <c r="AG59" s="90"/>
      <c r="AH59" s="90"/>
      <c r="AI59" s="90"/>
      <c r="AJ59" s="90" t="s">
        <v>9</v>
      </c>
      <c r="AK59" s="90"/>
      <c r="AL59" s="90"/>
      <c r="AM59" s="90"/>
      <c r="AN59" s="90"/>
      <c r="AO59" s="90"/>
      <c r="AP59" s="90"/>
      <c r="AQ59" s="90"/>
      <c r="AR59" s="90" t="s">
        <v>10</v>
      </c>
      <c r="AS59" s="90"/>
      <c r="AT59" s="90"/>
      <c r="AU59" s="90"/>
      <c r="AV59" s="90"/>
      <c r="AW59" s="90"/>
      <c r="AX59" s="90"/>
      <c r="AY59" s="90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CA59" s="1" t="s">
        <v>15</v>
      </c>
    </row>
    <row r="60" spans="1:79" ht="12.75" customHeight="1" x14ac:dyDescent="0.25">
      <c r="A60" s="58">
        <v>1</v>
      </c>
      <c r="B60" s="58"/>
      <c r="C60" s="58"/>
      <c r="D60" s="72" t="s">
        <v>70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81">
        <v>5000</v>
      </c>
      <c r="AC60" s="81"/>
      <c r="AD60" s="81"/>
      <c r="AE60" s="81"/>
      <c r="AF60" s="81"/>
      <c r="AG60" s="81"/>
      <c r="AH60" s="81"/>
      <c r="AI60" s="81"/>
      <c r="AJ60" s="81">
        <v>0</v>
      </c>
      <c r="AK60" s="81"/>
      <c r="AL60" s="81"/>
      <c r="AM60" s="81"/>
      <c r="AN60" s="81"/>
      <c r="AO60" s="81"/>
      <c r="AP60" s="81"/>
      <c r="AQ60" s="81"/>
      <c r="AR60" s="81">
        <f t="shared" ref="AR60:AR62" si="0">AB60+AJ60</f>
        <v>5000</v>
      </c>
      <c r="AS60" s="81"/>
      <c r="AT60" s="81"/>
      <c r="AU60" s="81"/>
      <c r="AV60" s="81"/>
      <c r="AW60" s="81"/>
      <c r="AX60" s="81"/>
      <c r="AY60" s="81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CA60" s="1" t="s">
        <v>16</v>
      </c>
    </row>
    <row r="61" spans="1:79" ht="38.25" customHeight="1" x14ac:dyDescent="0.25">
      <c r="A61" s="58">
        <v>2</v>
      </c>
      <c r="B61" s="58"/>
      <c r="C61" s="58"/>
      <c r="D61" s="72" t="s">
        <v>71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81">
        <f>6350000-750000-5076</f>
        <v>5594924</v>
      </c>
      <c r="AC61" s="81"/>
      <c r="AD61" s="81"/>
      <c r="AE61" s="81"/>
      <c r="AF61" s="81"/>
      <c r="AG61" s="81"/>
      <c r="AH61" s="81"/>
      <c r="AI61" s="81"/>
      <c r="AJ61" s="81">
        <v>3210860</v>
      </c>
      <c r="AK61" s="81"/>
      <c r="AL61" s="81"/>
      <c r="AM61" s="81"/>
      <c r="AN61" s="81"/>
      <c r="AO61" s="81"/>
      <c r="AP61" s="81"/>
      <c r="AQ61" s="81"/>
      <c r="AR61" s="81">
        <f>AB61+AJ61</f>
        <v>8805784</v>
      </c>
      <c r="AS61" s="81"/>
      <c r="AT61" s="81"/>
      <c r="AU61" s="81"/>
      <c r="AV61" s="81"/>
      <c r="AW61" s="81"/>
      <c r="AX61" s="81"/>
      <c r="AY61" s="81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1:79" ht="38.25" customHeight="1" x14ac:dyDescent="0.25">
      <c r="A62" s="58">
        <v>3</v>
      </c>
      <c r="B62" s="58"/>
      <c r="C62" s="58"/>
      <c r="D62" s="72" t="s">
        <v>72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  <c r="AB62" s="81">
        <v>30000</v>
      </c>
      <c r="AC62" s="81"/>
      <c r="AD62" s="81"/>
      <c r="AE62" s="81"/>
      <c r="AF62" s="81"/>
      <c r="AG62" s="81"/>
      <c r="AH62" s="81"/>
      <c r="AI62" s="81"/>
      <c r="AJ62" s="81">
        <v>0</v>
      </c>
      <c r="AK62" s="81"/>
      <c r="AL62" s="81"/>
      <c r="AM62" s="81"/>
      <c r="AN62" s="81"/>
      <c r="AO62" s="81"/>
      <c r="AP62" s="81"/>
      <c r="AQ62" s="81"/>
      <c r="AR62" s="81">
        <f t="shared" si="0"/>
        <v>30000</v>
      </c>
      <c r="AS62" s="81"/>
      <c r="AT62" s="81"/>
      <c r="AU62" s="81"/>
      <c r="AV62" s="81"/>
      <c r="AW62" s="81"/>
      <c r="AX62" s="81"/>
      <c r="AY62" s="81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1:79" s="2" customFormat="1" ht="12.75" customHeight="1" x14ac:dyDescent="0.25">
      <c r="A63" s="61"/>
      <c r="B63" s="61"/>
      <c r="C63" s="61"/>
      <c r="D63" s="113" t="s">
        <v>27</v>
      </c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5"/>
      <c r="AB63" s="89">
        <f>AB60+AB61+AB62</f>
        <v>5629924</v>
      </c>
      <c r="AC63" s="89"/>
      <c r="AD63" s="89"/>
      <c r="AE63" s="89"/>
      <c r="AF63" s="89"/>
      <c r="AG63" s="89"/>
      <c r="AH63" s="89"/>
      <c r="AI63" s="89"/>
      <c r="AJ63" s="89">
        <f>AJ60+AJ61+AJ62</f>
        <v>3210860</v>
      </c>
      <c r="AK63" s="89"/>
      <c r="AL63" s="89"/>
      <c r="AM63" s="89"/>
      <c r="AN63" s="89"/>
      <c r="AO63" s="89"/>
      <c r="AP63" s="89"/>
      <c r="AQ63" s="89"/>
      <c r="AR63" s="89">
        <f>AB63+AJ63</f>
        <v>8840784</v>
      </c>
      <c r="AS63" s="89"/>
      <c r="AT63" s="89"/>
      <c r="AU63" s="89"/>
      <c r="AV63" s="89"/>
      <c r="AW63" s="89"/>
      <c r="AX63" s="89"/>
      <c r="AY63" s="89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7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:79" ht="15.75" customHeight="1" x14ac:dyDescent="0.25">
      <c r="A65" s="59" t="s">
        <v>43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7"/>
      <c r="BN65" s="7"/>
      <c r="BO65" s="7"/>
    </row>
    <row r="66" spans="1:79" ht="30" customHeight="1" x14ac:dyDescent="0.25">
      <c r="A66" s="54" t="s">
        <v>28</v>
      </c>
      <c r="B66" s="54"/>
      <c r="C66" s="54"/>
      <c r="D66" s="54"/>
      <c r="E66" s="54"/>
      <c r="F66" s="54"/>
      <c r="G66" s="55" t="s">
        <v>44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7"/>
      <c r="Z66" s="54" t="s">
        <v>2</v>
      </c>
      <c r="AA66" s="54"/>
      <c r="AB66" s="54"/>
      <c r="AC66" s="54"/>
      <c r="AD66" s="54"/>
      <c r="AE66" s="54" t="s">
        <v>1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5" t="s">
        <v>29</v>
      </c>
      <c r="AP66" s="56"/>
      <c r="AQ66" s="56"/>
      <c r="AR66" s="56"/>
      <c r="AS66" s="56"/>
      <c r="AT66" s="56"/>
      <c r="AU66" s="56"/>
      <c r="AV66" s="57"/>
      <c r="AW66" s="55" t="s">
        <v>30</v>
      </c>
      <c r="AX66" s="56"/>
      <c r="AY66" s="56"/>
      <c r="AZ66" s="56"/>
      <c r="BA66" s="56"/>
      <c r="BB66" s="56"/>
      <c r="BC66" s="56"/>
      <c r="BD66" s="57"/>
      <c r="BE66" s="55" t="s">
        <v>27</v>
      </c>
      <c r="BF66" s="56"/>
      <c r="BG66" s="56"/>
      <c r="BH66" s="56"/>
      <c r="BI66" s="56"/>
      <c r="BJ66" s="56"/>
      <c r="BK66" s="56"/>
      <c r="BL66" s="57"/>
      <c r="BM66" s="7"/>
      <c r="BN66" s="7"/>
      <c r="BO66" s="7"/>
    </row>
    <row r="67" spans="1:79" ht="15.75" customHeight="1" x14ac:dyDescent="0.25">
      <c r="A67" s="54">
        <v>1</v>
      </c>
      <c r="B67" s="54"/>
      <c r="C67" s="54"/>
      <c r="D67" s="54"/>
      <c r="E67" s="54"/>
      <c r="F67" s="54"/>
      <c r="G67" s="55">
        <v>2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4">
        <v>3</v>
      </c>
      <c r="AA67" s="54"/>
      <c r="AB67" s="54"/>
      <c r="AC67" s="54"/>
      <c r="AD67" s="54"/>
      <c r="AE67" s="54">
        <v>4</v>
      </c>
      <c r="AF67" s="54"/>
      <c r="AG67" s="54"/>
      <c r="AH67" s="54"/>
      <c r="AI67" s="54"/>
      <c r="AJ67" s="54"/>
      <c r="AK67" s="54"/>
      <c r="AL67" s="54"/>
      <c r="AM67" s="54"/>
      <c r="AN67" s="54"/>
      <c r="AO67" s="54">
        <v>5</v>
      </c>
      <c r="AP67" s="54"/>
      <c r="AQ67" s="54"/>
      <c r="AR67" s="54"/>
      <c r="AS67" s="54"/>
      <c r="AT67" s="54"/>
      <c r="AU67" s="54"/>
      <c r="AV67" s="54"/>
      <c r="AW67" s="54">
        <v>6</v>
      </c>
      <c r="AX67" s="54"/>
      <c r="AY67" s="54"/>
      <c r="AZ67" s="54"/>
      <c r="BA67" s="54"/>
      <c r="BB67" s="54"/>
      <c r="BC67" s="54"/>
      <c r="BD67" s="54"/>
      <c r="BE67" s="54">
        <v>7</v>
      </c>
      <c r="BF67" s="54"/>
      <c r="BG67" s="54"/>
      <c r="BH67" s="54"/>
      <c r="BI67" s="54"/>
      <c r="BJ67" s="54"/>
      <c r="BK67" s="54"/>
      <c r="BL67" s="54"/>
      <c r="BM67" s="7"/>
      <c r="BN67" s="7"/>
      <c r="BO67" s="7"/>
    </row>
    <row r="68" spans="1:79" ht="12.75" hidden="1" customHeight="1" x14ac:dyDescent="0.25">
      <c r="A68" s="58" t="s">
        <v>33</v>
      </c>
      <c r="B68" s="58"/>
      <c r="C68" s="58"/>
      <c r="D68" s="58"/>
      <c r="E68" s="58"/>
      <c r="F68" s="58"/>
      <c r="G68" s="82" t="s">
        <v>7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58" t="s">
        <v>19</v>
      </c>
      <c r="AA68" s="58"/>
      <c r="AB68" s="58"/>
      <c r="AC68" s="58"/>
      <c r="AD68" s="58"/>
      <c r="AE68" s="88" t="s">
        <v>32</v>
      </c>
      <c r="AF68" s="88"/>
      <c r="AG68" s="88"/>
      <c r="AH68" s="88"/>
      <c r="AI68" s="88"/>
      <c r="AJ68" s="88"/>
      <c r="AK68" s="88"/>
      <c r="AL68" s="88"/>
      <c r="AM68" s="88"/>
      <c r="AN68" s="82"/>
      <c r="AO68" s="90" t="s">
        <v>8</v>
      </c>
      <c r="AP68" s="90"/>
      <c r="AQ68" s="90"/>
      <c r="AR68" s="90"/>
      <c r="AS68" s="90"/>
      <c r="AT68" s="90"/>
      <c r="AU68" s="90"/>
      <c r="AV68" s="90"/>
      <c r="AW68" s="90" t="s">
        <v>31</v>
      </c>
      <c r="AX68" s="90"/>
      <c r="AY68" s="90"/>
      <c r="AZ68" s="90"/>
      <c r="BA68" s="90"/>
      <c r="BB68" s="90"/>
      <c r="BC68" s="90"/>
      <c r="BD68" s="90"/>
      <c r="BE68" s="90" t="s">
        <v>74</v>
      </c>
      <c r="BF68" s="90"/>
      <c r="BG68" s="90"/>
      <c r="BH68" s="90"/>
      <c r="BI68" s="90"/>
      <c r="BJ68" s="90"/>
      <c r="BK68" s="90"/>
      <c r="BL68" s="90"/>
      <c r="BM68" s="7"/>
      <c r="BN68" s="7"/>
      <c r="BO68" s="7"/>
      <c r="CA68" s="1" t="s">
        <v>17</v>
      </c>
    </row>
    <row r="69" spans="1:79" s="2" customFormat="1" ht="12.75" customHeight="1" x14ac:dyDescent="0.25">
      <c r="A69" s="61">
        <v>0</v>
      </c>
      <c r="B69" s="61"/>
      <c r="C69" s="61"/>
      <c r="D69" s="61"/>
      <c r="E69" s="61"/>
      <c r="F69" s="61"/>
      <c r="G69" s="85" t="s">
        <v>73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62"/>
      <c r="AA69" s="62"/>
      <c r="AB69" s="62"/>
      <c r="AC69" s="62"/>
      <c r="AD69" s="62"/>
      <c r="AE69" s="63"/>
      <c r="AF69" s="63"/>
      <c r="AG69" s="63"/>
      <c r="AH69" s="63"/>
      <c r="AI69" s="63"/>
      <c r="AJ69" s="63"/>
      <c r="AK69" s="63"/>
      <c r="AL69" s="63"/>
      <c r="AM69" s="63"/>
      <c r="AN69" s="64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21"/>
      <c r="BN69" s="21"/>
      <c r="BO69" s="21"/>
      <c r="CA69" s="2" t="s">
        <v>18</v>
      </c>
    </row>
    <row r="70" spans="1:79" ht="25.5" customHeight="1" x14ac:dyDescent="0.25">
      <c r="A70" s="58">
        <v>1</v>
      </c>
      <c r="B70" s="58"/>
      <c r="C70" s="58"/>
      <c r="D70" s="58"/>
      <c r="E70" s="58"/>
      <c r="F70" s="58"/>
      <c r="G70" s="116" t="s">
        <v>75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112" t="s">
        <v>76</v>
      </c>
      <c r="AA70" s="112"/>
      <c r="AB70" s="112"/>
      <c r="AC70" s="112"/>
      <c r="AD70" s="112"/>
      <c r="AE70" s="116" t="s">
        <v>77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81">
        <v>0</v>
      </c>
      <c r="AP70" s="81"/>
      <c r="AQ70" s="81"/>
      <c r="AR70" s="81"/>
      <c r="AS70" s="81"/>
      <c r="AT70" s="81"/>
      <c r="AU70" s="81"/>
      <c r="AV70" s="81"/>
      <c r="AW70" s="81">
        <f>260000+134000+150000</f>
        <v>544000</v>
      </c>
      <c r="AX70" s="81"/>
      <c r="AY70" s="81"/>
      <c r="AZ70" s="81"/>
      <c r="BA70" s="81"/>
      <c r="BB70" s="81"/>
      <c r="BC70" s="81"/>
      <c r="BD70" s="81"/>
      <c r="BE70" s="81">
        <f>AO70+AW70</f>
        <v>544000</v>
      </c>
      <c r="BF70" s="81"/>
      <c r="BG70" s="81"/>
      <c r="BH70" s="81"/>
      <c r="BI70" s="81"/>
      <c r="BJ70" s="81"/>
      <c r="BK70" s="81"/>
      <c r="BL70" s="81"/>
      <c r="BM70" s="7"/>
      <c r="BN70" s="7"/>
      <c r="BO70" s="7"/>
    </row>
    <row r="71" spans="1:79" ht="12.75" customHeight="1" x14ac:dyDescent="0.25">
      <c r="A71" s="58">
        <v>2</v>
      </c>
      <c r="B71" s="58"/>
      <c r="C71" s="58"/>
      <c r="D71" s="58"/>
      <c r="E71" s="58"/>
      <c r="F71" s="58"/>
      <c r="G71" s="116" t="s">
        <v>78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112" t="s">
        <v>76</v>
      </c>
      <c r="AA71" s="112"/>
      <c r="AB71" s="112"/>
      <c r="AC71" s="112"/>
      <c r="AD71" s="112"/>
      <c r="AE71" s="116" t="s">
        <v>77</v>
      </c>
      <c r="AF71" s="117"/>
      <c r="AG71" s="117"/>
      <c r="AH71" s="117"/>
      <c r="AI71" s="117"/>
      <c r="AJ71" s="117"/>
      <c r="AK71" s="117"/>
      <c r="AL71" s="117"/>
      <c r="AM71" s="117"/>
      <c r="AN71" s="118"/>
      <c r="AO71" s="81">
        <v>0</v>
      </c>
      <c r="AP71" s="81"/>
      <c r="AQ71" s="81"/>
      <c r="AR71" s="81"/>
      <c r="AS71" s="81"/>
      <c r="AT71" s="81"/>
      <c r="AU71" s="81"/>
      <c r="AV71" s="81"/>
      <c r="AW71" s="81">
        <f>975000-825000-150000</f>
        <v>0</v>
      </c>
      <c r="AX71" s="81"/>
      <c r="AY71" s="81"/>
      <c r="AZ71" s="81"/>
      <c r="BA71" s="81"/>
      <c r="BB71" s="81"/>
      <c r="BC71" s="81"/>
      <c r="BD71" s="81"/>
      <c r="BE71" s="81">
        <f t="shared" ref="BE71:BE100" si="1">AO71+AW71</f>
        <v>0</v>
      </c>
      <c r="BF71" s="81"/>
      <c r="BG71" s="81"/>
      <c r="BH71" s="81"/>
      <c r="BI71" s="81"/>
      <c r="BJ71" s="81"/>
      <c r="BK71" s="81"/>
      <c r="BL71" s="81"/>
      <c r="BM71" s="7"/>
      <c r="BN71" s="7"/>
      <c r="BO71" s="7"/>
    </row>
    <row r="72" spans="1:79" ht="12.75" customHeight="1" x14ac:dyDescent="0.25">
      <c r="A72" s="58">
        <v>3</v>
      </c>
      <c r="B72" s="58"/>
      <c r="C72" s="58"/>
      <c r="D72" s="58"/>
      <c r="E72" s="58"/>
      <c r="F72" s="58"/>
      <c r="G72" s="116" t="s">
        <v>79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12" t="s">
        <v>80</v>
      </c>
      <c r="AA72" s="112"/>
      <c r="AB72" s="112"/>
      <c r="AC72" s="112"/>
      <c r="AD72" s="112"/>
      <c r="AE72" s="116" t="s">
        <v>81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81">
        <v>15</v>
      </c>
      <c r="AP72" s="81"/>
      <c r="AQ72" s="81"/>
      <c r="AR72" s="81"/>
      <c r="AS72" s="81"/>
      <c r="AT72" s="81"/>
      <c r="AU72" s="81"/>
      <c r="AV72" s="81"/>
      <c r="AW72" s="81">
        <v>0</v>
      </c>
      <c r="AX72" s="81"/>
      <c r="AY72" s="81"/>
      <c r="AZ72" s="81"/>
      <c r="BA72" s="81"/>
      <c r="BB72" s="81"/>
      <c r="BC72" s="81"/>
      <c r="BD72" s="81"/>
      <c r="BE72" s="81">
        <f t="shared" si="1"/>
        <v>15</v>
      </c>
      <c r="BF72" s="81"/>
      <c r="BG72" s="81"/>
      <c r="BH72" s="81"/>
      <c r="BI72" s="81"/>
      <c r="BJ72" s="81"/>
      <c r="BK72" s="81"/>
      <c r="BL72" s="81"/>
      <c r="BM72" s="7"/>
      <c r="BN72" s="7"/>
      <c r="BO72" s="7"/>
    </row>
    <row r="73" spans="1:79" ht="12.75" customHeight="1" x14ac:dyDescent="0.25">
      <c r="A73" s="58">
        <v>4</v>
      </c>
      <c r="B73" s="58"/>
      <c r="C73" s="58"/>
      <c r="D73" s="58"/>
      <c r="E73" s="58"/>
      <c r="F73" s="58"/>
      <c r="G73" s="116" t="s">
        <v>130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12" t="s">
        <v>80</v>
      </c>
      <c r="AA73" s="112"/>
      <c r="AB73" s="112"/>
      <c r="AC73" s="112"/>
      <c r="AD73" s="112"/>
      <c r="AE73" s="116" t="s">
        <v>81</v>
      </c>
      <c r="AF73" s="117"/>
      <c r="AG73" s="117"/>
      <c r="AH73" s="117"/>
      <c r="AI73" s="117"/>
      <c r="AJ73" s="117"/>
      <c r="AK73" s="117"/>
      <c r="AL73" s="117"/>
      <c r="AM73" s="117"/>
      <c r="AN73" s="118"/>
      <c r="AO73" s="81">
        <v>261</v>
      </c>
      <c r="AP73" s="81"/>
      <c r="AQ73" s="81"/>
      <c r="AR73" s="81"/>
      <c r="AS73" s="81"/>
      <c r="AT73" s="81"/>
      <c r="AU73" s="81"/>
      <c r="AV73" s="81"/>
      <c r="AW73" s="81">
        <v>0</v>
      </c>
      <c r="AX73" s="81"/>
      <c r="AY73" s="81"/>
      <c r="AZ73" s="81"/>
      <c r="BA73" s="81"/>
      <c r="BB73" s="81"/>
      <c r="BC73" s="81"/>
      <c r="BD73" s="81"/>
      <c r="BE73" s="81">
        <f t="shared" si="1"/>
        <v>261</v>
      </c>
      <c r="BF73" s="81"/>
      <c r="BG73" s="81"/>
      <c r="BH73" s="81"/>
      <c r="BI73" s="81"/>
      <c r="BJ73" s="81"/>
      <c r="BK73" s="81"/>
      <c r="BL73" s="81"/>
      <c r="BM73" s="7"/>
      <c r="BN73" s="7"/>
      <c r="BO73" s="7"/>
    </row>
    <row r="74" spans="1:79" ht="25.5" customHeight="1" x14ac:dyDescent="0.25">
      <c r="A74" s="58">
        <v>5</v>
      </c>
      <c r="B74" s="58"/>
      <c r="C74" s="58"/>
      <c r="D74" s="58"/>
      <c r="E74" s="58"/>
      <c r="F74" s="58"/>
      <c r="G74" s="116" t="s">
        <v>129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112" t="s">
        <v>80</v>
      </c>
      <c r="AA74" s="112"/>
      <c r="AB74" s="112"/>
      <c r="AC74" s="112"/>
      <c r="AD74" s="112"/>
      <c r="AE74" s="116" t="s">
        <v>81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81">
        <v>4</v>
      </c>
      <c r="AP74" s="81"/>
      <c r="AQ74" s="81"/>
      <c r="AR74" s="81"/>
      <c r="AS74" s="81"/>
      <c r="AT74" s="81"/>
      <c r="AU74" s="81"/>
      <c r="AV74" s="81"/>
      <c r="AW74" s="81">
        <v>0</v>
      </c>
      <c r="AX74" s="81"/>
      <c r="AY74" s="81"/>
      <c r="AZ74" s="81"/>
      <c r="BA74" s="81"/>
      <c r="BB74" s="81"/>
      <c r="BC74" s="81"/>
      <c r="BD74" s="81"/>
      <c r="BE74" s="81">
        <f t="shared" si="1"/>
        <v>4</v>
      </c>
      <c r="BF74" s="81"/>
      <c r="BG74" s="81"/>
      <c r="BH74" s="81"/>
      <c r="BI74" s="81"/>
      <c r="BJ74" s="81"/>
      <c r="BK74" s="81"/>
      <c r="BL74" s="81"/>
      <c r="BM74" s="7"/>
      <c r="BN74" s="7"/>
      <c r="BO74" s="7"/>
    </row>
    <row r="75" spans="1:79" ht="12.75" customHeight="1" x14ac:dyDescent="0.25">
      <c r="A75" s="58">
        <v>6</v>
      </c>
      <c r="B75" s="58"/>
      <c r="C75" s="58"/>
      <c r="D75" s="58"/>
      <c r="E75" s="58"/>
      <c r="F75" s="58"/>
      <c r="G75" s="116" t="s">
        <v>131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112" t="s">
        <v>80</v>
      </c>
      <c r="AA75" s="112"/>
      <c r="AB75" s="112"/>
      <c r="AC75" s="112"/>
      <c r="AD75" s="112"/>
      <c r="AE75" s="116" t="s">
        <v>82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81">
        <v>996.42</v>
      </c>
      <c r="AP75" s="81"/>
      <c r="AQ75" s="81"/>
      <c r="AR75" s="81"/>
      <c r="AS75" s="81"/>
      <c r="AT75" s="81"/>
      <c r="AU75" s="81"/>
      <c r="AV75" s="81"/>
      <c r="AW75" s="81">
        <v>0</v>
      </c>
      <c r="AX75" s="81"/>
      <c r="AY75" s="81"/>
      <c r="AZ75" s="81"/>
      <c r="BA75" s="81"/>
      <c r="BB75" s="81"/>
      <c r="BC75" s="81"/>
      <c r="BD75" s="81"/>
      <c r="BE75" s="81">
        <f t="shared" si="1"/>
        <v>996.42</v>
      </c>
      <c r="BF75" s="81"/>
      <c r="BG75" s="81"/>
      <c r="BH75" s="81"/>
      <c r="BI75" s="81"/>
      <c r="BJ75" s="81"/>
      <c r="BK75" s="81"/>
      <c r="BL75" s="81"/>
      <c r="BM75" s="7"/>
      <c r="BN75" s="7"/>
      <c r="BO75" s="7"/>
    </row>
    <row r="76" spans="1:79" ht="25.5" customHeight="1" x14ac:dyDescent="0.25">
      <c r="A76" s="58">
        <v>7</v>
      </c>
      <c r="B76" s="58"/>
      <c r="C76" s="58"/>
      <c r="D76" s="58"/>
      <c r="E76" s="58"/>
      <c r="F76" s="58"/>
      <c r="G76" s="116" t="s">
        <v>132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112" t="s">
        <v>80</v>
      </c>
      <c r="AA76" s="112"/>
      <c r="AB76" s="112"/>
      <c r="AC76" s="112"/>
      <c r="AD76" s="112"/>
      <c r="AE76" s="116" t="s">
        <v>82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81">
        <v>94.5</v>
      </c>
      <c r="AP76" s="81"/>
      <c r="AQ76" s="81"/>
      <c r="AR76" s="81"/>
      <c r="AS76" s="81"/>
      <c r="AT76" s="81"/>
      <c r="AU76" s="81"/>
      <c r="AV76" s="81"/>
      <c r="AW76" s="81">
        <v>0</v>
      </c>
      <c r="AX76" s="81"/>
      <c r="AY76" s="81"/>
      <c r="AZ76" s="81"/>
      <c r="BA76" s="81"/>
      <c r="BB76" s="81"/>
      <c r="BC76" s="81"/>
      <c r="BD76" s="81"/>
      <c r="BE76" s="81">
        <f t="shared" si="1"/>
        <v>94.5</v>
      </c>
      <c r="BF76" s="81"/>
      <c r="BG76" s="81"/>
      <c r="BH76" s="81"/>
      <c r="BI76" s="81"/>
      <c r="BJ76" s="81"/>
      <c r="BK76" s="81"/>
      <c r="BL76" s="81"/>
      <c r="BM76" s="7"/>
      <c r="BN76" s="7"/>
      <c r="BO76" s="7"/>
    </row>
    <row r="77" spans="1:79" ht="25.5" customHeight="1" x14ac:dyDescent="0.25">
      <c r="A77" s="58">
        <v>8</v>
      </c>
      <c r="B77" s="58"/>
      <c r="C77" s="58"/>
      <c r="D77" s="58"/>
      <c r="E77" s="58"/>
      <c r="F77" s="58"/>
      <c r="G77" s="116" t="s">
        <v>133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112" t="s">
        <v>80</v>
      </c>
      <c r="AA77" s="112"/>
      <c r="AB77" s="112"/>
      <c r="AC77" s="112"/>
      <c r="AD77" s="112"/>
      <c r="AE77" s="116" t="s">
        <v>82</v>
      </c>
      <c r="AF77" s="117"/>
      <c r="AG77" s="117"/>
      <c r="AH77" s="117"/>
      <c r="AI77" s="117"/>
      <c r="AJ77" s="117"/>
      <c r="AK77" s="117"/>
      <c r="AL77" s="117"/>
      <c r="AM77" s="117"/>
      <c r="AN77" s="118"/>
      <c r="AO77" s="81">
        <v>605.47</v>
      </c>
      <c r="AP77" s="81"/>
      <c r="AQ77" s="81"/>
      <c r="AR77" s="81"/>
      <c r="AS77" s="81"/>
      <c r="AT77" s="81"/>
      <c r="AU77" s="81"/>
      <c r="AV77" s="81"/>
      <c r="AW77" s="81">
        <v>0</v>
      </c>
      <c r="AX77" s="81"/>
      <c r="AY77" s="81"/>
      <c r="AZ77" s="81"/>
      <c r="BA77" s="81"/>
      <c r="BB77" s="81"/>
      <c r="BC77" s="81"/>
      <c r="BD77" s="81"/>
      <c r="BE77" s="81">
        <f t="shared" si="1"/>
        <v>605.47</v>
      </c>
      <c r="BF77" s="81"/>
      <c r="BG77" s="81"/>
      <c r="BH77" s="81"/>
      <c r="BI77" s="81"/>
      <c r="BJ77" s="81"/>
      <c r="BK77" s="81"/>
      <c r="BL77" s="81"/>
      <c r="BM77" s="7"/>
      <c r="BN77" s="7"/>
      <c r="BO77" s="7"/>
    </row>
    <row r="78" spans="1:79" ht="12.75" customHeight="1" x14ac:dyDescent="0.25">
      <c r="A78" s="58">
        <v>9</v>
      </c>
      <c r="B78" s="58"/>
      <c r="C78" s="58"/>
      <c r="D78" s="58"/>
      <c r="E78" s="58"/>
      <c r="F78" s="58"/>
      <c r="G78" s="116" t="s">
        <v>134</v>
      </c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112" t="s">
        <v>80</v>
      </c>
      <c r="AA78" s="112"/>
      <c r="AB78" s="112"/>
      <c r="AC78" s="112"/>
      <c r="AD78" s="112"/>
      <c r="AE78" s="116" t="s">
        <v>82</v>
      </c>
      <c r="AF78" s="117"/>
      <c r="AG78" s="117"/>
      <c r="AH78" s="117"/>
      <c r="AI78" s="117"/>
      <c r="AJ78" s="117"/>
      <c r="AK78" s="117"/>
      <c r="AL78" s="117"/>
      <c r="AM78" s="117"/>
      <c r="AN78" s="118"/>
      <c r="AO78" s="81">
        <v>63</v>
      </c>
      <c r="AP78" s="81"/>
      <c r="AQ78" s="81"/>
      <c r="AR78" s="81"/>
      <c r="AS78" s="81"/>
      <c r="AT78" s="81"/>
      <c r="AU78" s="81"/>
      <c r="AV78" s="81"/>
      <c r="AW78" s="81">
        <v>0</v>
      </c>
      <c r="AX78" s="81"/>
      <c r="AY78" s="81"/>
      <c r="AZ78" s="81"/>
      <c r="BA78" s="81"/>
      <c r="BB78" s="81"/>
      <c r="BC78" s="81"/>
      <c r="BD78" s="81"/>
      <c r="BE78" s="81">
        <f t="shared" si="1"/>
        <v>63</v>
      </c>
      <c r="BF78" s="81"/>
      <c r="BG78" s="81"/>
      <c r="BH78" s="81"/>
      <c r="BI78" s="81"/>
      <c r="BJ78" s="81"/>
      <c r="BK78" s="81"/>
      <c r="BL78" s="81"/>
      <c r="BM78" s="7"/>
      <c r="BN78" s="7"/>
      <c r="BO78" s="7"/>
    </row>
    <row r="79" spans="1:79" ht="12.75" customHeight="1" x14ac:dyDescent="0.25">
      <c r="A79" s="58">
        <v>10</v>
      </c>
      <c r="B79" s="58"/>
      <c r="C79" s="58"/>
      <c r="D79" s="58"/>
      <c r="E79" s="58"/>
      <c r="F79" s="58"/>
      <c r="G79" s="116" t="s">
        <v>135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112" t="s">
        <v>80</v>
      </c>
      <c r="AA79" s="112"/>
      <c r="AB79" s="112"/>
      <c r="AC79" s="112"/>
      <c r="AD79" s="112"/>
      <c r="AE79" s="116" t="s">
        <v>82</v>
      </c>
      <c r="AF79" s="117"/>
      <c r="AG79" s="117"/>
      <c r="AH79" s="117"/>
      <c r="AI79" s="117"/>
      <c r="AJ79" s="117"/>
      <c r="AK79" s="117"/>
      <c r="AL79" s="117"/>
      <c r="AM79" s="117"/>
      <c r="AN79" s="118"/>
      <c r="AO79" s="81">
        <v>233.45</v>
      </c>
      <c r="AP79" s="81"/>
      <c r="AQ79" s="81"/>
      <c r="AR79" s="81"/>
      <c r="AS79" s="81"/>
      <c r="AT79" s="81"/>
      <c r="AU79" s="81"/>
      <c r="AV79" s="81"/>
      <c r="AW79" s="81">
        <v>0</v>
      </c>
      <c r="AX79" s="81"/>
      <c r="AY79" s="81"/>
      <c r="AZ79" s="81"/>
      <c r="BA79" s="81"/>
      <c r="BB79" s="81"/>
      <c r="BC79" s="81"/>
      <c r="BD79" s="81"/>
      <c r="BE79" s="81">
        <f t="shared" si="1"/>
        <v>233.45</v>
      </c>
      <c r="BF79" s="81"/>
      <c r="BG79" s="81"/>
      <c r="BH79" s="81"/>
      <c r="BI79" s="81"/>
      <c r="BJ79" s="81"/>
      <c r="BK79" s="81"/>
      <c r="BL79" s="81"/>
      <c r="BM79" s="7"/>
      <c r="BN79" s="7"/>
      <c r="BO79" s="7"/>
    </row>
    <row r="80" spans="1:79" s="2" customFormat="1" ht="12.75" customHeight="1" x14ac:dyDescent="0.25">
      <c r="A80" s="61">
        <v>0</v>
      </c>
      <c r="B80" s="61"/>
      <c r="C80" s="61"/>
      <c r="D80" s="61"/>
      <c r="E80" s="61"/>
      <c r="F80" s="61"/>
      <c r="G80" s="119" t="s">
        <v>83</v>
      </c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1"/>
      <c r="Z80" s="62"/>
      <c r="AA80" s="62"/>
      <c r="AB80" s="62"/>
      <c r="AC80" s="62"/>
      <c r="AD80" s="62"/>
      <c r="AE80" s="119"/>
      <c r="AF80" s="120"/>
      <c r="AG80" s="120"/>
      <c r="AH80" s="120"/>
      <c r="AI80" s="120"/>
      <c r="AJ80" s="120"/>
      <c r="AK80" s="120"/>
      <c r="AL80" s="120"/>
      <c r="AM80" s="120"/>
      <c r="AN80" s="121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1"/>
      <c r="BF80" s="81"/>
      <c r="BG80" s="81"/>
      <c r="BH80" s="81"/>
      <c r="BI80" s="81"/>
      <c r="BJ80" s="81"/>
      <c r="BK80" s="81"/>
      <c r="BL80" s="81"/>
      <c r="BM80" s="21"/>
      <c r="BN80" s="21"/>
      <c r="BO80" s="21"/>
    </row>
    <row r="81" spans="1:67" ht="12.75" customHeight="1" x14ac:dyDescent="0.25">
      <c r="A81" s="58">
        <v>11</v>
      </c>
      <c r="B81" s="58"/>
      <c r="C81" s="58"/>
      <c r="D81" s="58"/>
      <c r="E81" s="58"/>
      <c r="F81" s="58"/>
      <c r="G81" s="116" t="s">
        <v>84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112" t="s">
        <v>85</v>
      </c>
      <c r="AA81" s="112"/>
      <c r="AB81" s="112"/>
      <c r="AC81" s="112"/>
      <c r="AD81" s="112"/>
      <c r="AE81" s="116" t="s">
        <v>81</v>
      </c>
      <c r="AF81" s="117"/>
      <c r="AG81" s="117"/>
      <c r="AH81" s="117"/>
      <c r="AI81" s="117"/>
      <c r="AJ81" s="117"/>
      <c r="AK81" s="117"/>
      <c r="AL81" s="117"/>
      <c r="AM81" s="117"/>
      <c r="AN81" s="118"/>
      <c r="AO81" s="81">
        <v>7081</v>
      </c>
      <c r="AP81" s="81"/>
      <c r="AQ81" s="81"/>
      <c r="AR81" s="81"/>
      <c r="AS81" s="81"/>
      <c r="AT81" s="81"/>
      <c r="AU81" s="81"/>
      <c r="AV81" s="81"/>
      <c r="AW81" s="81">
        <v>0</v>
      </c>
      <c r="AX81" s="81"/>
      <c r="AY81" s="81"/>
      <c r="AZ81" s="81"/>
      <c r="BA81" s="81"/>
      <c r="BB81" s="81"/>
      <c r="BC81" s="81"/>
      <c r="BD81" s="81"/>
      <c r="BE81" s="81">
        <f t="shared" si="1"/>
        <v>7081</v>
      </c>
      <c r="BF81" s="81"/>
      <c r="BG81" s="81"/>
      <c r="BH81" s="81"/>
      <c r="BI81" s="81"/>
      <c r="BJ81" s="81"/>
      <c r="BK81" s="81"/>
      <c r="BL81" s="81"/>
      <c r="BM81" s="7"/>
      <c r="BN81" s="7"/>
      <c r="BO81" s="7"/>
    </row>
    <row r="82" spans="1:67" ht="12.75" customHeight="1" x14ac:dyDescent="0.25">
      <c r="A82" s="58">
        <v>12</v>
      </c>
      <c r="B82" s="58"/>
      <c r="C82" s="58"/>
      <c r="D82" s="58"/>
      <c r="E82" s="58"/>
      <c r="F82" s="58"/>
      <c r="G82" s="116" t="s">
        <v>86</v>
      </c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8"/>
      <c r="Z82" s="112" t="s">
        <v>85</v>
      </c>
      <c r="AA82" s="112"/>
      <c r="AB82" s="112"/>
      <c r="AC82" s="112"/>
      <c r="AD82" s="112"/>
      <c r="AE82" s="116" t="s">
        <v>81</v>
      </c>
      <c r="AF82" s="117"/>
      <c r="AG82" s="117"/>
      <c r="AH82" s="117"/>
      <c r="AI82" s="117"/>
      <c r="AJ82" s="117"/>
      <c r="AK82" s="117"/>
      <c r="AL82" s="117"/>
      <c r="AM82" s="117"/>
      <c r="AN82" s="118"/>
      <c r="AO82" s="81">
        <v>3581</v>
      </c>
      <c r="AP82" s="81"/>
      <c r="AQ82" s="81"/>
      <c r="AR82" s="81"/>
      <c r="AS82" s="81"/>
      <c r="AT82" s="81"/>
      <c r="AU82" s="81"/>
      <c r="AV82" s="81"/>
      <c r="AW82" s="81">
        <v>0</v>
      </c>
      <c r="AX82" s="81"/>
      <c r="AY82" s="81"/>
      <c r="AZ82" s="81"/>
      <c r="BA82" s="81"/>
      <c r="BB82" s="81"/>
      <c r="BC82" s="81"/>
      <c r="BD82" s="81"/>
      <c r="BE82" s="81">
        <f t="shared" si="1"/>
        <v>3581</v>
      </c>
      <c r="BF82" s="81"/>
      <c r="BG82" s="81"/>
      <c r="BH82" s="81"/>
      <c r="BI82" s="81"/>
      <c r="BJ82" s="81"/>
      <c r="BK82" s="81"/>
      <c r="BL82" s="81"/>
      <c r="BM82" s="7"/>
      <c r="BN82" s="7"/>
      <c r="BO82" s="7"/>
    </row>
    <row r="83" spans="1:67" ht="12.75" customHeight="1" x14ac:dyDescent="0.25">
      <c r="A83" s="58">
        <v>13</v>
      </c>
      <c r="B83" s="58"/>
      <c r="C83" s="58"/>
      <c r="D83" s="58"/>
      <c r="E83" s="58"/>
      <c r="F83" s="58"/>
      <c r="G83" s="116" t="s">
        <v>87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112" t="s">
        <v>85</v>
      </c>
      <c r="AA83" s="112"/>
      <c r="AB83" s="112"/>
      <c r="AC83" s="112"/>
      <c r="AD83" s="112"/>
      <c r="AE83" s="116" t="s">
        <v>81</v>
      </c>
      <c r="AF83" s="117"/>
      <c r="AG83" s="117"/>
      <c r="AH83" s="117"/>
      <c r="AI83" s="117"/>
      <c r="AJ83" s="117"/>
      <c r="AK83" s="117"/>
      <c r="AL83" s="117"/>
      <c r="AM83" s="117"/>
      <c r="AN83" s="118"/>
      <c r="AO83" s="81">
        <v>3500</v>
      </c>
      <c r="AP83" s="81"/>
      <c r="AQ83" s="81"/>
      <c r="AR83" s="81"/>
      <c r="AS83" s="81"/>
      <c r="AT83" s="81"/>
      <c r="AU83" s="81"/>
      <c r="AV83" s="81"/>
      <c r="AW83" s="81">
        <v>0</v>
      </c>
      <c r="AX83" s="81"/>
      <c r="AY83" s="81"/>
      <c r="AZ83" s="81"/>
      <c r="BA83" s="81"/>
      <c r="BB83" s="81"/>
      <c r="BC83" s="81"/>
      <c r="BD83" s="81"/>
      <c r="BE83" s="81">
        <f t="shared" si="1"/>
        <v>3500</v>
      </c>
      <c r="BF83" s="81"/>
      <c r="BG83" s="81"/>
      <c r="BH83" s="81"/>
      <c r="BI83" s="81"/>
      <c r="BJ83" s="81"/>
      <c r="BK83" s="81"/>
      <c r="BL83" s="81"/>
      <c r="BM83" s="7"/>
      <c r="BN83" s="7"/>
      <c r="BO83" s="7"/>
    </row>
    <row r="84" spans="1:67" ht="25.5" customHeight="1" x14ac:dyDescent="0.25">
      <c r="A84" s="58">
        <v>14</v>
      </c>
      <c r="B84" s="58"/>
      <c r="C84" s="58"/>
      <c r="D84" s="58"/>
      <c r="E84" s="58"/>
      <c r="F84" s="58"/>
      <c r="G84" s="116" t="s">
        <v>88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112" t="s">
        <v>85</v>
      </c>
      <c r="AA84" s="112"/>
      <c r="AB84" s="112"/>
      <c r="AC84" s="112"/>
      <c r="AD84" s="112"/>
      <c r="AE84" s="116" t="s">
        <v>89</v>
      </c>
      <c r="AF84" s="117"/>
      <c r="AG84" s="117"/>
      <c r="AH84" s="117"/>
      <c r="AI84" s="117"/>
      <c r="AJ84" s="117"/>
      <c r="AK84" s="117"/>
      <c r="AL84" s="117"/>
      <c r="AM84" s="117"/>
      <c r="AN84" s="118"/>
      <c r="AO84" s="81">
        <v>126</v>
      </c>
      <c r="AP84" s="81"/>
      <c r="AQ84" s="81"/>
      <c r="AR84" s="81"/>
      <c r="AS84" s="81"/>
      <c r="AT84" s="81"/>
      <c r="AU84" s="81"/>
      <c r="AV84" s="81"/>
      <c r="AW84" s="81">
        <v>0</v>
      </c>
      <c r="AX84" s="81"/>
      <c r="AY84" s="81"/>
      <c r="AZ84" s="81"/>
      <c r="BA84" s="81"/>
      <c r="BB84" s="81"/>
      <c r="BC84" s="81"/>
      <c r="BD84" s="81"/>
      <c r="BE84" s="81">
        <f t="shared" si="1"/>
        <v>126</v>
      </c>
      <c r="BF84" s="81"/>
      <c r="BG84" s="81"/>
      <c r="BH84" s="81"/>
      <c r="BI84" s="81"/>
      <c r="BJ84" s="81"/>
      <c r="BK84" s="81"/>
      <c r="BL84" s="81"/>
      <c r="BM84" s="7"/>
      <c r="BN84" s="7"/>
      <c r="BO84" s="7"/>
    </row>
    <row r="85" spans="1:67" ht="12.75" customHeight="1" x14ac:dyDescent="0.25">
      <c r="A85" s="58">
        <v>15</v>
      </c>
      <c r="B85" s="58"/>
      <c r="C85" s="58"/>
      <c r="D85" s="58"/>
      <c r="E85" s="58"/>
      <c r="F85" s="58"/>
      <c r="G85" s="116" t="s">
        <v>90</v>
      </c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  <c r="Z85" s="112" t="s">
        <v>85</v>
      </c>
      <c r="AA85" s="112"/>
      <c r="AB85" s="112"/>
      <c r="AC85" s="112"/>
      <c r="AD85" s="112"/>
      <c r="AE85" s="116" t="s">
        <v>89</v>
      </c>
      <c r="AF85" s="117"/>
      <c r="AG85" s="117"/>
      <c r="AH85" s="117"/>
      <c r="AI85" s="117"/>
      <c r="AJ85" s="117"/>
      <c r="AK85" s="117"/>
      <c r="AL85" s="117"/>
      <c r="AM85" s="117"/>
      <c r="AN85" s="118"/>
      <c r="AO85" s="81">
        <v>67</v>
      </c>
      <c r="AP85" s="81"/>
      <c r="AQ85" s="81"/>
      <c r="AR85" s="81"/>
      <c r="AS85" s="81"/>
      <c r="AT85" s="81"/>
      <c r="AU85" s="81"/>
      <c r="AV85" s="81"/>
      <c r="AW85" s="81">
        <v>0</v>
      </c>
      <c r="AX85" s="81"/>
      <c r="AY85" s="81"/>
      <c r="AZ85" s="81"/>
      <c r="BA85" s="81"/>
      <c r="BB85" s="81"/>
      <c r="BC85" s="81"/>
      <c r="BD85" s="81"/>
      <c r="BE85" s="81">
        <f t="shared" si="1"/>
        <v>67</v>
      </c>
      <c r="BF85" s="81"/>
      <c r="BG85" s="81"/>
      <c r="BH85" s="81"/>
      <c r="BI85" s="81"/>
      <c r="BJ85" s="81"/>
      <c r="BK85" s="81"/>
      <c r="BL85" s="81"/>
      <c r="BM85" s="7"/>
      <c r="BN85" s="7"/>
      <c r="BO85" s="7"/>
    </row>
    <row r="86" spans="1:67" ht="12.75" customHeight="1" x14ac:dyDescent="0.25">
      <c r="A86" s="58">
        <v>16</v>
      </c>
      <c r="B86" s="58"/>
      <c r="C86" s="58"/>
      <c r="D86" s="58"/>
      <c r="E86" s="58"/>
      <c r="F86" s="58"/>
      <c r="G86" s="116" t="s">
        <v>91</v>
      </c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8"/>
      <c r="Z86" s="112" t="s">
        <v>85</v>
      </c>
      <c r="AA86" s="112"/>
      <c r="AB86" s="112"/>
      <c r="AC86" s="112"/>
      <c r="AD86" s="112"/>
      <c r="AE86" s="116" t="s">
        <v>89</v>
      </c>
      <c r="AF86" s="117"/>
      <c r="AG86" s="117"/>
      <c r="AH86" s="117"/>
      <c r="AI86" s="117"/>
      <c r="AJ86" s="117"/>
      <c r="AK86" s="117"/>
      <c r="AL86" s="117"/>
      <c r="AM86" s="117"/>
      <c r="AN86" s="118"/>
      <c r="AO86" s="81">
        <v>59</v>
      </c>
      <c r="AP86" s="81"/>
      <c r="AQ86" s="81"/>
      <c r="AR86" s="81"/>
      <c r="AS86" s="81"/>
      <c r="AT86" s="81"/>
      <c r="AU86" s="81"/>
      <c r="AV86" s="81"/>
      <c r="AW86" s="81">
        <v>0</v>
      </c>
      <c r="AX86" s="81"/>
      <c r="AY86" s="81"/>
      <c r="AZ86" s="81"/>
      <c r="BA86" s="81"/>
      <c r="BB86" s="81"/>
      <c r="BC86" s="81"/>
      <c r="BD86" s="81"/>
      <c r="BE86" s="81">
        <f t="shared" si="1"/>
        <v>59</v>
      </c>
      <c r="BF86" s="81"/>
      <c r="BG86" s="81"/>
      <c r="BH86" s="81"/>
      <c r="BI86" s="81"/>
      <c r="BJ86" s="81"/>
      <c r="BK86" s="81"/>
      <c r="BL86" s="81"/>
      <c r="BM86" s="7"/>
      <c r="BN86" s="7"/>
      <c r="BO86" s="7"/>
    </row>
    <row r="87" spans="1:67" ht="25.5" customHeight="1" x14ac:dyDescent="0.25">
      <c r="A87" s="58">
        <v>17</v>
      </c>
      <c r="B87" s="58"/>
      <c r="C87" s="58"/>
      <c r="D87" s="58"/>
      <c r="E87" s="58"/>
      <c r="F87" s="58"/>
      <c r="G87" s="116" t="s">
        <v>92</v>
      </c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8"/>
      <c r="Z87" s="112" t="s">
        <v>80</v>
      </c>
      <c r="AA87" s="112"/>
      <c r="AB87" s="112"/>
      <c r="AC87" s="112"/>
      <c r="AD87" s="112"/>
      <c r="AE87" s="116" t="s">
        <v>93</v>
      </c>
      <c r="AF87" s="117"/>
      <c r="AG87" s="117"/>
      <c r="AH87" s="117"/>
      <c r="AI87" s="117"/>
      <c r="AJ87" s="117"/>
      <c r="AK87" s="117"/>
      <c r="AL87" s="117"/>
      <c r="AM87" s="117"/>
      <c r="AN87" s="118"/>
      <c r="AO87" s="81">
        <v>0</v>
      </c>
      <c r="AP87" s="81"/>
      <c r="AQ87" s="81"/>
      <c r="AR87" s="81"/>
      <c r="AS87" s="81"/>
      <c r="AT87" s="81"/>
      <c r="AU87" s="81"/>
      <c r="AV87" s="81"/>
      <c r="AW87" s="81">
        <v>9</v>
      </c>
      <c r="AX87" s="81"/>
      <c r="AY87" s="81"/>
      <c r="AZ87" s="81"/>
      <c r="BA87" s="81"/>
      <c r="BB87" s="81"/>
      <c r="BC87" s="81"/>
      <c r="BD87" s="81"/>
      <c r="BE87" s="81">
        <f t="shared" si="1"/>
        <v>9</v>
      </c>
      <c r="BF87" s="81"/>
      <c r="BG87" s="81"/>
      <c r="BH87" s="81"/>
      <c r="BI87" s="81"/>
      <c r="BJ87" s="81"/>
      <c r="BK87" s="81"/>
      <c r="BL87" s="81"/>
      <c r="BM87" s="7"/>
      <c r="BN87" s="7"/>
      <c r="BO87" s="7"/>
    </row>
    <row r="88" spans="1:67" ht="12.75" customHeight="1" x14ac:dyDescent="0.25">
      <c r="A88" s="58">
        <v>18</v>
      </c>
      <c r="B88" s="58"/>
      <c r="C88" s="58"/>
      <c r="D88" s="58"/>
      <c r="E88" s="58"/>
      <c r="F88" s="58"/>
      <c r="G88" s="116" t="s">
        <v>94</v>
      </c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8"/>
      <c r="Z88" s="112" t="s">
        <v>80</v>
      </c>
      <c r="AA88" s="112"/>
      <c r="AB88" s="112"/>
      <c r="AC88" s="112"/>
      <c r="AD88" s="112"/>
      <c r="AE88" s="116" t="s">
        <v>95</v>
      </c>
      <c r="AF88" s="117"/>
      <c r="AG88" s="117"/>
      <c r="AH88" s="117"/>
      <c r="AI88" s="117"/>
      <c r="AJ88" s="117"/>
      <c r="AK88" s="117"/>
      <c r="AL88" s="117"/>
      <c r="AM88" s="117"/>
      <c r="AN88" s="118"/>
      <c r="AO88" s="81">
        <v>0</v>
      </c>
      <c r="AP88" s="81"/>
      <c r="AQ88" s="81"/>
      <c r="AR88" s="81"/>
      <c r="AS88" s="81"/>
      <c r="AT88" s="81"/>
      <c r="AU88" s="81"/>
      <c r="AV88" s="81"/>
      <c r="AW88" s="81">
        <v>0</v>
      </c>
      <c r="AX88" s="81"/>
      <c r="AY88" s="81"/>
      <c r="AZ88" s="81"/>
      <c r="BA88" s="81"/>
      <c r="BB88" s="81"/>
      <c r="BC88" s="81"/>
      <c r="BD88" s="81"/>
      <c r="BE88" s="81">
        <f t="shared" si="1"/>
        <v>0</v>
      </c>
      <c r="BF88" s="81"/>
      <c r="BG88" s="81"/>
      <c r="BH88" s="81"/>
      <c r="BI88" s="81"/>
      <c r="BJ88" s="81"/>
      <c r="BK88" s="81"/>
      <c r="BL88" s="81"/>
      <c r="BM88" s="7"/>
      <c r="BN88" s="7"/>
      <c r="BO88" s="7"/>
    </row>
    <row r="89" spans="1:67" s="2" customFormat="1" ht="12.75" customHeight="1" x14ac:dyDescent="0.25">
      <c r="A89" s="61">
        <v>0</v>
      </c>
      <c r="B89" s="61"/>
      <c r="C89" s="61"/>
      <c r="D89" s="61"/>
      <c r="E89" s="61"/>
      <c r="F89" s="61"/>
      <c r="G89" s="119" t="s">
        <v>96</v>
      </c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1"/>
      <c r="Z89" s="62"/>
      <c r="AA89" s="62"/>
      <c r="AB89" s="62"/>
      <c r="AC89" s="62"/>
      <c r="AD89" s="62"/>
      <c r="AE89" s="119"/>
      <c r="AF89" s="120"/>
      <c r="AG89" s="120"/>
      <c r="AH89" s="120"/>
      <c r="AI89" s="120"/>
      <c r="AJ89" s="120"/>
      <c r="AK89" s="120"/>
      <c r="AL89" s="120"/>
      <c r="AM89" s="120"/>
      <c r="AN89" s="121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1">
        <f t="shared" si="1"/>
        <v>0</v>
      </c>
      <c r="BF89" s="81"/>
      <c r="BG89" s="81"/>
      <c r="BH89" s="81"/>
      <c r="BI89" s="81"/>
      <c r="BJ89" s="81"/>
      <c r="BK89" s="81"/>
      <c r="BL89" s="81"/>
      <c r="BM89" s="21"/>
      <c r="BN89" s="21"/>
      <c r="BO89" s="21"/>
    </row>
    <row r="90" spans="1:67" ht="38.25" customHeight="1" x14ac:dyDescent="0.25">
      <c r="A90" s="58">
        <v>19</v>
      </c>
      <c r="B90" s="58"/>
      <c r="C90" s="58"/>
      <c r="D90" s="58"/>
      <c r="E90" s="58"/>
      <c r="F90" s="58"/>
      <c r="G90" s="116" t="s">
        <v>97</v>
      </c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8"/>
      <c r="Z90" s="112" t="s">
        <v>76</v>
      </c>
      <c r="AA90" s="112"/>
      <c r="AB90" s="112"/>
      <c r="AC90" s="112"/>
      <c r="AD90" s="112"/>
      <c r="AE90" s="116" t="s">
        <v>136</v>
      </c>
      <c r="AF90" s="117"/>
      <c r="AG90" s="117"/>
      <c r="AH90" s="117"/>
      <c r="AI90" s="117"/>
      <c r="AJ90" s="117"/>
      <c r="AK90" s="117"/>
      <c r="AL90" s="117"/>
      <c r="AM90" s="117"/>
      <c r="AN90" s="118"/>
      <c r="AO90" s="81">
        <v>12799.77</v>
      </c>
      <c r="AP90" s="81"/>
      <c r="AQ90" s="81"/>
      <c r="AR90" s="81"/>
      <c r="AS90" s="81"/>
      <c r="AT90" s="81"/>
      <c r="AU90" s="81"/>
      <c r="AV90" s="81"/>
      <c r="AW90" s="81">
        <f>AK52/AO81</f>
        <v>759.25434260697637</v>
      </c>
      <c r="AX90" s="81"/>
      <c r="AY90" s="81"/>
      <c r="AZ90" s="81"/>
      <c r="BA90" s="81"/>
      <c r="BB90" s="81"/>
      <c r="BC90" s="81"/>
      <c r="BD90" s="81"/>
      <c r="BE90" s="81">
        <f t="shared" si="1"/>
        <v>13559.024342606977</v>
      </c>
      <c r="BF90" s="81"/>
      <c r="BG90" s="81"/>
      <c r="BH90" s="81"/>
      <c r="BI90" s="81"/>
      <c r="BJ90" s="81"/>
      <c r="BK90" s="81"/>
      <c r="BL90" s="81"/>
      <c r="BM90" s="7"/>
      <c r="BN90" s="7"/>
      <c r="BO90" s="7"/>
    </row>
    <row r="91" spans="1:67" ht="63.75" customHeight="1" x14ac:dyDescent="0.25">
      <c r="A91" s="58">
        <v>20</v>
      </c>
      <c r="B91" s="58"/>
      <c r="C91" s="58"/>
      <c r="D91" s="58"/>
      <c r="E91" s="58"/>
      <c r="F91" s="58"/>
      <c r="G91" s="116" t="s">
        <v>98</v>
      </c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8"/>
      <c r="Z91" s="112" t="s">
        <v>80</v>
      </c>
      <c r="AA91" s="112"/>
      <c r="AB91" s="112"/>
      <c r="AC91" s="112"/>
      <c r="AD91" s="112"/>
      <c r="AE91" s="116" t="s">
        <v>137</v>
      </c>
      <c r="AF91" s="117"/>
      <c r="AG91" s="117"/>
      <c r="AH91" s="117"/>
      <c r="AI91" s="117"/>
      <c r="AJ91" s="117"/>
      <c r="AK91" s="117"/>
      <c r="AL91" s="117"/>
      <c r="AM91" s="117"/>
      <c r="AN91" s="118"/>
      <c r="AO91" s="81">
        <v>2</v>
      </c>
      <c r="AP91" s="81"/>
      <c r="AQ91" s="81"/>
      <c r="AR91" s="81"/>
      <c r="AS91" s="81"/>
      <c r="AT91" s="81"/>
      <c r="AU91" s="81"/>
      <c r="AV91" s="81"/>
      <c r="AW91" s="81">
        <v>0</v>
      </c>
      <c r="AX91" s="81"/>
      <c r="AY91" s="81"/>
      <c r="AZ91" s="81"/>
      <c r="BA91" s="81"/>
      <c r="BB91" s="81"/>
      <c r="BC91" s="81"/>
      <c r="BD91" s="81"/>
      <c r="BE91" s="81">
        <f t="shared" si="1"/>
        <v>2</v>
      </c>
      <c r="BF91" s="81"/>
      <c r="BG91" s="81"/>
      <c r="BH91" s="81"/>
      <c r="BI91" s="81"/>
      <c r="BJ91" s="81"/>
      <c r="BK91" s="81"/>
      <c r="BL91" s="81"/>
      <c r="BM91" s="7"/>
      <c r="BN91" s="7"/>
      <c r="BO91" s="7"/>
    </row>
    <row r="92" spans="1:67" ht="25.5" customHeight="1" x14ac:dyDescent="0.25">
      <c r="A92" s="58">
        <v>21</v>
      </c>
      <c r="B92" s="58"/>
      <c r="C92" s="58"/>
      <c r="D92" s="58"/>
      <c r="E92" s="58"/>
      <c r="F92" s="58"/>
      <c r="G92" s="116" t="s">
        <v>99</v>
      </c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8"/>
      <c r="Z92" s="112" t="s">
        <v>76</v>
      </c>
      <c r="AA92" s="112"/>
      <c r="AB92" s="112"/>
      <c r="AC92" s="112"/>
      <c r="AD92" s="112"/>
      <c r="AE92" s="116" t="s">
        <v>100</v>
      </c>
      <c r="AF92" s="117"/>
      <c r="AG92" s="117"/>
      <c r="AH92" s="117"/>
      <c r="AI92" s="117"/>
      <c r="AJ92" s="117"/>
      <c r="AK92" s="117"/>
      <c r="AL92" s="117"/>
      <c r="AM92" s="117"/>
      <c r="AN92" s="118"/>
      <c r="AO92" s="81">
        <v>0</v>
      </c>
      <c r="AP92" s="81"/>
      <c r="AQ92" s="81"/>
      <c r="AR92" s="81"/>
      <c r="AS92" s="81"/>
      <c r="AT92" s="81"/>
      <c r="AU92" s="81"/>
      <c r="AV92" s="81"/>
      <c r="AW92" s="81">
        <f>AW70/AW87</f>
        <v>60444.444444444445</v>
      </c>
      <c r="AX92" s="81"/>
      <c r="AY92" s="81"/>
      <c r="AZ92" s="81"/>
      <c r="BA92" s="81"/>
      <c r="BB92" s="81"/>
      <c r="BC92" s="81"/>
      <c r="BD92" s="81"/>
      <c r="BE92" s="81">
        <f t="shared" si="1"/>
        <v>60444.444444444445</v>
      </c>
      <c r="BF92" s="81"/>
      <c r="BG92" s="81"/>
      <c r="BH92" s="81"/>
      <c r="BI92" s="81"/>
      <c r="BJ92" s="81"/>
      <c r="BK92" s="81"/>
      <c r="BL92" s="81"/>
      <c r="BM92" s="7"/>
      <c r="BN92" s="7"/>
      <c r="BO92" s="7"/>
    </row>
    <row r="93" spans="1:67" ht="12.75" customHeight="1" x14ac:dyDescent="0.25">
      <c r="A93" s="58">
        <v>22</v>
      </c>
      <c r="B93" s="58"/>
      <c r="C93" s="58"/>
      <c r="D93" s="58"/>
      <c r="E93" s="58"/>
      <c r="F93" s="58"/>
      <c r="G93" s="116" t="s">
        <v>101</v>
      </c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8"/>
      <c r="Z93" s="112" t="s">
        <v>76</v>
      </c>
      <c r="AA93" s="112"/>
      <c r="AB93" s="112"/>
      <c r="AC93" s="112"/>
      <c r="AD93" s="112"/>
      <c r="AE93" s="116" t="s">
        <v>100</v>
      </c>
      <c r="AF93" s="117"/>
      <c r="AG93" s="117"/>
      <c r="AH93" s="117"/>
      <c r="AI93" s="117"/>
      <c r="AJ93" s="117"/>
      <c r="AK93" s="117"/>
      <c r="AL93" s="117"/>
      <c r="AM93" s="117"/>
      <c r="AN93" s="118"/>
      <c r="AO93" s="81">
        <v>0</v>
      </c>
      <c r="AP93" s="81"/>
      <c r="AQ93" s="81"/>
      <c r="AR93" s="81"/>
      <c r="AS93" s="81"/>
      <c r="AT93" s="81"/>
      <c r="AU93" s="81"/>
      <c r="AV93" s="81"/>
      <c r="AW93" s="81">
        <v>0</v>
      </c>
      <c r="AX93" s="81"/>
      <c r="AY93" s="81"/>
      <c r="AZ93" s="81"/>
      <c r="BA93" s="81"/>
      <c r="BB93" s="81"/>
      <c r="BC93" s="81"/>
      <c r="BD93" s="81"/>
      <c r="BE93" s="81">
        <f t="shared" si="1"/>
        <v>0</v>
      </c>
      <c r="BF93" s="81"/>
      <c r="BG93" s="81"/>
      <c r="BH93" s="81"/>
      <c r="BI93" s="81"/>
      <c r="BJ93" s="81"/>
      <c r="BK93" s="81"/>
      <c r="BL93" s="81"/>
      <c r="BM93" s="7"/>
      <c r="BN93" s="7"/>
      <c r="BO93" s="7"/>
    </row>
    <row r="94" spans="1:67" s="2" customFormat="1" ht="12.75" customHeight="1" x14ac:dyDescent="0.25">
      <c r="A94" s="61">
        <v>0</v>
      </c>
      <c r="B94" s="61"/>
      <c r="C94" s="61"/>
      <c r="D94" s="61"/>
      <c r="E94" s="61"/>
      <c r="F94" s="61"/>
      <c r="G94" s="119" t="s">
        <v>102</v>
      </c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1"/>
      <c r="Z94" s="62"/>
      <c r="AA94" s="62"/>
      <c r="AB94" s="62"/>
      <c r="AC94" s="62"/>
      <c r="AD94" s="62"/>
      <c r="AE94" s="119"/>
      <c r="AF94" s="120"/>
      <c r="AG94" s="120"/>
      <c r="AH94" s="120"/>
      <c r="AI94" s="120"/>
      <c r="AJ94" s="120"/>
      <c r="AK94" s="120"/>
      <c r="AL94" s="120"/>
      <c r="AM94" s="120"/>
      <c r="AN94" s="121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1">
        <f t="shared" si="1"/>
        <v>0</v>
      </c>
      <c r="BF94" s="81"/>
      <c r="BG94" s="81"/>
      <c r="BH94" s="81"/>
      <c r="BI94" s="81"/>
      <c r="BJ94" s="81"/>
      <c r="BK94" s="81"/>
      <c r="BL94" s="81"/>
      <c r="BM94" s="21"/>
      <c r="BN94" s="21"/>
      <c r="BO94" s="21"/>
    </row>
    <row r="95" spans="1:67" ht="12.75" customHeight="1" x14ac:dyDescent="0.25">
      <c r="A95" s="58">
        <v>23</v>
      </c>
      <c r="B95" s="58"/>
      <c r="C95" s="58"/>
      <c r="D95" s="58"/>
      <c r="E95" s="58"/>
      <c r="F95" s="58"/>
      <c r="G95" s="116" t="s">
        <v>103</v>
      </c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8"/>
      <c r="Z95" s="112" t="s">
        <v>104</v>
      </c>
      <c r="AA95" s="112"/>
      <c r="AB95" s="112"/>
      <c r="AC95" s="112"/>
      <c r="AD95" s="112"/>
      <c r="AE95" s="116" t="s">
        <v>105</v>
      </c>
      <c r="AF95" s="117"/>
      <c r="AG95" s="117"/>
      <c r="AH95" s="117"/>
      <c r="AI95" s="117"/>
      <c r="AJ95" s="117"/>
      <c r="AK95" s="117"/>
      <c r="AL95" s="117"/>
      <c r="AM95" s="117"/>
      <c r="AN95" s="118"/>
      <c r="AO95" s="81">
        <v>175</v>
      </c>
      <c r="AP95" s="81"/>
      <c r="AQ95" s="81"/>
      <c r="AR95" s="81"/>
      <c r="AS95" s="81"/>
      <c r="AT95" s="81"/>
      <c r="AU95" s="81"/>
      <c r="AV95" s="81"/>
      <c r="AW95" s="81">
        <v>0</v>
      </c>
      <c r="AX95" s="81"/>
      <c r="AY95" s="81"/>
      <c r="AZ95" s="81"/>
      <c r="BA95" s="81"/>
      <c r="BB95" s="81"/>
      <c r="BC95" s="81"/>
      <c r="BD95" s="81"/>
      <c r="BE95" s="81">
        <f t="shared" si="1"/>
        <v>175</v>
      </c>
      <c r="BF95" s="81"/>
      <c r="BG95" s="81"/>
      <c r="BH95" s="81"/>
      <c r="BI95" s="81"/>
      <c r="BJ95" s="81"/>
      <c r="BK95" s="81"/>
      <c r="BL95" s="81"/>
      <c r="BM95" s="7"/>
      <c r="BN95" s="7"/>
      <c r="BO95" s="7"/>
    </row>
    <row r="96" spans="1:67" ht="25.5" customHeight="1" x14ac:dyDescent="0.25">
      <c r="A96" s="58">
        <v>24</v>
      </c>
      <c r="B96" s="58"/>
      <c r="C96" s="58"/>
      <c r="D96" s="58"/>
      <c r="E96" s="58"/>
      <c r="F96" s="58"/>
      <c r="G96" s="116" t="s">
        <v>106</v>
      </c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8"/>
      <c r="Z96" s="112" t="s">
        <v>85</v>
      </c>
      <c r="AA96" s="112"/>
      <c r="AB96" s="112"/>
      <c r="AC96" s="112"/>
      <c r="AD96" s="112"/>
      <c r="AE96" s="116" t="s">
        <v>107</v>
      </c>
      <c r="AF96" s="117"/>
      <c r="AG96" s="117"/>
      <c r="AH96" s="117"/>
      <c r="AI96" s="117"/>
      <c r="AJ96" s="117"/>
      <c r="AK96" s="117"/>
      <c r="AL96" s="117"/>
      <c r="AM96" s="117"/>
      <c r="AN96" s="118"/>
      <c r="AO96" s="81">
        <v>35</v>
      </c>
      <c r="AP96" s="81"/>
      <c r="AQ96" s="81"/>
      <c r="AR96" s="81"/>
      <c r="AS96" s="81"/>
      <c r="AT96" s="81"/>
      <c r="AU96" s="81"/>
      <c r="AV96" s="81"/>
      <c r="AW96" s="81">
        <v>0</v>
      </c>
      <c r="AX96" s="81"/>
      <c r="AY96" s="81"/>
      <c r="AZ96" s="81"/>
      <c r="BA96" s="81"/>
      <c r="BB96" s="81"/>
      <c r="BC96" s="81"/>
      <c r="BD96" s="81"/>
      <c r="BE96" s="81">
        <f t="shared" si="1"/>
        <v>35</v>
      </c>
      <c r="BF96" s="81"/>
      <c r="BG96" s="81"/>
      <c r="BH96" s="81"/>
      <c r="BI96" s="81"/>
      <c r="BJ96" s="81"/>
      <c r="BK96" s="81"/>
      <c r="BL96" s="81"/>
      <c r="BM96" s="7"/>
      <c r="BN96" s="7"/>
      <c r="BO96" s="7"/>
    </row>
    <row r="97" spans="1:67" ht="25.5" customHeight="1" x14ac:dyDescent="0.25">
      <c r="A97" s="58">
        <v>25</v>
      </c>
      <c r="B97" s="58"/>
      <c r="C97" s="58"/>
      <c r="D97" s="58"/>
      <c r="E97" s="58"/>
      <c r="F97" s="58"/>
      <c r="G97" s="116" t="s">
        <v>86</v>
      </c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8"/>
      <c r="Z97" s="112" t="s">
        <v>85</v>
      </c>
      <c r="AA97" s="112"/>
      <c r="AB97" s="112"/>
      <c r="AC97" s="112"/>
      <c r="AD97" s="112"/>
      <c r="AE97" s="116" t="s">
        <v>107</v>
      </c>
      <c r="AF97" s="117"/>
      <c r="AG97" s="117"/>
      <c r="AH97" s="117"/>
      <c r="AI97" s="117"/>
      <c r="AJ97" s="117"/>
      <c r="AK97" s="117"/>
      <c r="AL97" s="117"/>
      <c r="AM97" s="117"/>
      <c r="AN97" s="118"/>
      <c r="AO97" s="81">
        <v>15</v>
      </c>
      <c r="AP97" s="81"/>
      <c r="AQ97" s="81"/>
      <c r="AR97" s="81"/>
      <c r="AS97" s="81"/>
      <c r="AT97" s="81"/>
      <c r="AU97" s="81"/>
      <c r="AV97" s="81"/>
      <c r="AW97" s="81">
        <v>0</v>
      </c>
      <c r="AX97" s="81"/>
      <c r="AY97" s="81"/>
      <c r="AZ97" s="81"/>
      <c r="BA97" s="81"/>
      <c r="BB97" s="81"/>
      <c r="BC97" s="81"/>
      <c r="BD97" s="81"/>
      <c r="BE97" s="81">
        <f t="shared" si="1"/>
        <v>15</v>
      </c>
      <c r="BF97" s="81"/>
      <c r="BG97" s="81"/>
      <c r="BH97" s="81"/>
      <c r="BI97" s="81"/>
      <c r="BJ97" s="81"/>
      <c r="BK97" s="81"/>
      <c r="BL97" s="81"/>
      <c r="BM97" s="7"/>
      <c r="BN97" s="7"/>
      <c r="BO97" s="7"/>
    </row>
    <row r="98" spans="1:67" ht="25.5" customHeight="1" x14ac:dyDescent="0.25">
      <c r="A98" s="58">
        <v>26</v>
      </c>
      <c r="B98" s="58"/>
      <c r="C98" s="58"/>
      <c r="D98" s="58"/>
      <c r="E98" s="58"/>
      <c r="F98" s="58"/>
      <c r="G98" s="116" t="s">
        <v>87</v>
      </c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8"/>
      <c r="Z98" s="112" t="s">
        <v>85</v>
      </c>
      <c r="AA98" s="112"/>
      <c r="AB98" s="112"/>
      <c r="AC98" s="112"/>
      <c r="AD98" s="112"/>
      <c r="AE98" s="116" t="s">
        <v>107</v>
      </c>
      <c r="AF98" s="117"/>
      <c r="AG98" s="117"/>
      <c r="AH98" s="117"/>
      <c r="AI98" s="117"/>
      <c r="AJ98" s="117"/>
      <c r="AK98" s="117"/>
      <c r="AL98" s="117"/>
      <c r="AM98" s="117"/>
      <c r="AN98" s="118"/>
      <c r="AO98" s="81">
        <v>20</v>
      </c>
      <c r="AP98" s="81"/>
      <c r="AQ98" s="81"/>
      <c r="AR98" s="81"/>
      <c r="AS98" s="81"/>
      <c r="AT98" s="81"/>
      <c r="AU98" s="81"/>
      <c r="AV98" s="81"/>
      <c r="AW98" s="81">
        <v>0</v>
      </c>
      <c r="AX98" s="81"/>
      <c r="AY98" s="81"/>
      <c r="AZ98" s="81"/>
      <c r="BA98" s="81"/>
      <c r="BB98" s="81"/>
      <c r="BC98" s="81"/>
      <c r="BD98" s="81"/>
      <c r="BE98" s="81">
        <f t="shared" si="1"/>
        <v>20</v>
      </c>
      <c r="BF98" s="81"/>
      <c r="BG98" s="81"/>
      <c r="BH98" s="81"/>
      <c r="BI98" s="81"/>
      <c r="BJ98" s="81"/>
      <c r="BK98" s="81"/>
      <c r="BL98" s="81"/>
      <c r="BM98" s="7"/>
      <c r="BN98" s="7"/>
      <c r="BO98" s="7"/>
    </row>
    <row r="99" spans="1:67" ht="25.5" customHeight="1" x14ac:dyDescent="0.25">
      <c r="A99" s="58">
        <v>27</v>
      </c>
      <c r="B99" s="58"/>
      <c r="C99" s="58"/>
      <c r="D99" s="58"/>
      <c r="E99" s="58"/>
      <c r="F99" s="58"/>
      <c r="G99" s="116" t="s">
        <v>108</v>
      </c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8"/>
      <c r="Z99" s="112" t="s">
        <v>109</v>
      </c>
      <c r="AA99" s="112"/>
      <c r="AB99" s="112"/>
      <c r="AC99" s="112"/>
      <c r="AD99" s="112"/>
      <c r="AE99" s="116" t="s">
        <v>100</v>
      </c>
      <c r="AF99" s="117"/>
      <c r="AG99" s="117"/>
      <c r="AH99" s="117"/>
      <c r="AI99" s="117"/>
      <c r="AJ99" s="117"/>
      <c r="AK99" s="117"/>
      <c r="AL99" s="117"/>
      <c r="AM99" s="117"/>
      <c r="AN99" s="118"/>
      <c r="AO99" s="81">
        <v>0</v>
      </c>
      <c r="AP99" s="81"/>
      <c r="AQ99" s="81"/>
      <c r="AR99" s="81"/>
      <c r="AS99" s="81"/>
      <c r="AT99" s="81"/>
      <c r="AU99" s="81"/>
      <c r="AV99" s="81"/>
      <c r="AW99" s="81">
        <v>9</v>
      </c>
      <c r="AX99" s="81"/>
      <c r="AY99" s="81"/>
      <c r="AZ99" s="81"/>
      <c r="BA99" s="81"/>
      <c r="BB99" s="81"/>
      <c r="BC99" s="81"/>
      <c r="BD99" s="81"/>
      <c r="BE99" s="81">
        <f t="shared" si="1"/>
        <v>9</v>
      </c>
      <c r="BF99" s="81"/>
      <c r="BG99" s="81"/>
      <c r="BH99" s="81"/>
      <c r="BI99" s="81"/>
      <c r="BJ99" s="81"/>
      <c r="BK99" s="81"/>
      <c r="BL99" s="81"/>
      <c r="BM99" s="7"/>
      <c r="BN99" s="7"/>
      <c r="BO99" s="7"/>
    </row>
    <row r="100" spans="1:67" ht="12.75" customHeight="1" x14ac:dyDescent="0.25">
      <c r="A100" s="58">
        <v>28</v>
      </c>
      <c r="B100" s="58"/>
      <c r="C100" s="58"/>
      <c r="D100" s="58"/>
      <c r="E100" s="58"/>
      <c r="F100" s="58"/>
      <c r="G100" s="116" t="s">
        <v>110</v>
      </c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8"/>
      <c r="Z100" s="112" t="s">
        <v>109</v>
      </c>
      <c r="AA100" s="112"/>
      <c r="AB100" s="112"/>
      <c r="AC100" s="112"/>
      <c r="AD100" s="112"/>
      <c r="AE100" s="116" t="s">
        <v>100</v>
      </c>
      <c r="AF100" s="117"/>
      <c r="AG100" s="117"/>
      <c r="AH100" s="117"/>
      <c r="AI100" s="117"/>
      <c r="AJ100" s="117"/>
      <c r="AK100" s="117"/>
      <c r="AL100" s="117"/>
      <c r="AM100" s="117"/>
      <c r="AN100" s="118"/>
      <c r="AO100" s="81">
        <v>0</v>
      </c>
      <c r="AP100" s="81"/>
      <c r="AQ100" s="81"/>
      <c r="AR100" s="81"/>
      <c r="AS100" s="81"/>
      <c r="AT100" s="81"/>
      <c r="AU100" s="81"/>
      <c r="AV100" s="81"/>
      <c r="AW100" s="81">
        <v>0</v>
      </c>
      <c r="AX100" s="81"/>
      <c r="AY100" s="81"/>
      <c r="AZ100" s="81"/>
      <c r="BA100" s="81"/>
      <c r="BB100" s="81"/>
      <c r="BC100" s="81"/>
      <c r="BD100" s="81"/>
      <c r="BE100" s="81">
        <f t="shared" si="1"/>
        <v>0</v>
      </c>
      <c r="BF100" s="81"/>
      <c r="BG100" s="81"/>
      <c r="BH100" s="81"/>
      <c r="BI100" s="81"/>
      <c r="BJ100" s="81"/>
      <c r="BK100" s="81"/>
      <c r="BL100" s="81"/>
      <c r="BM100" s="7"/>
      <c r="BN100" s="7"/>
      <c r="BO100" s="7"/>
    </row>
    <row r="101" spans="1:67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7"/>
      <c r="BN101" s="7"/>
      <c r="BO101" s="7"/>
    </row>
    <row r="102" spans="1:67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</row>
    <row r="103" spans="1:67" ht="16.5" customHeight="1" x14ac:dyDescent="0.25">
      <c r="A103" s="50" t="s">
        <v>126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25"/>
      <c r="AO103" s="53" t="s">
        <v>125</v>
      </c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7"/>
      <c r="BI103" s="7"/>
      <c r="BJ103" s="7"/>
      <c r="BK103" s="7"/>
      <c r="BL103" s="7"/>
      <c r="BM103" s="7"/>
      <c r="BN103" s="7"/>
      <c r="BO103" s="7"/>
    </row>
    <row r="104" spans="1:67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46" t="s">
        <v>5</v>
      </c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7"/>
      <c r="AO104" s="46" t="s">
        <v>52</v>
      </c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7"/>
      <c r="BI104" s="7"/>
      <c r="BJ104" s="7"/>
      <c r="BK104" s="7"/>
      <c r="BL104" s="7"/>
      <c r="BM104" s="7"/>
      <c r="BN104" s="7"/>
      <c r="BO104" s="7"/>
    </row>
    <row r="105" spans="1:67" ht="15.75" customHeight="1" x14ac:dyDescent="0.25">
      <c r="A105" s="60" t="s">
        <v>3</v>
      </c>
      <c r="B105" s="60"/>
      <c r="C105" s="60"/>
      <c r="D105" s="60"/>
      <c r="E105" s="60"/>
      <c r="F105" s="6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</row>
    <row r="106" spans="1:67" ht="13.2" customHeight="1" x14ac:dyDescent="0.25">
      <c r="A106" s="47" t="s">
        <v>115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</row>
    <row r="107" spans="1:67" x14ac:dyDescent="0.25">
      <c r="A107" s="49" t="s">
        <v>47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</row>
    <row r="108" spans="1:67" ht="15.6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</row>
    <row r="109" spans="1:67" ht="33" customHeight="1" x14ac:dyDescent="0.25">
      <c r="A109" s="50" t="s">
        <v>127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25"/>
      <c r="AO109" s="53" t="s">
        <v>128</v>
      </c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7"/>
      <c r="BI109" s="7"/>
      <c r="BJ109" s="7"/>
      <c r="BK109" s="7"/>
      <c r="BL109" s="7"/>
      <c r="BM109" s="7"/>
      <c r="BN109" s="7"/>
      <c r="BO109" s="7"/>
    </row>
    <row r="110" spans="1:67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46" t="s">
        <v>5</v>
      </c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7"/>
      <c r="AO110" s="46" t="s">
        <v>52</v>
      </c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7"/>
      <c r="BI110" s="7"/>
      <c r="BJ110" s="7"/>
      <c r="BK110" s="7"/>
      <c r="BL110" s="7"/>
      <c r="BM110" s="7"/>
      <c r="BN110" s="7"/>
      <c r="BO110" s="7"/>
    </row>
    <row r="111" spans="1:67" x14ac:dyDescent="0.25">
      <c r="A111" s="123">
        <v>44866</v>
      </c>
      <c r="B111" s="124"/>
      <c r="C111" s="124"/>
      <c r="D111" s="124"/>
      <c r="E111" s="124"/>
      <c r="F111" s="124"/>
      <c r="G111" s="124"/>
      <c r="H111" s="124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</row>
    <row r="112" spans="1:67" x14ac:dyDescent="0.25">
      <c r="A112" s="46" t="s">
        <v>45</v>
      </c>
      <c r="B112" s="46"/>
      <c r="C112" s="46"/>
      <c r="D112" s="46"/>
      <c r="E112" s="46"/>
      <c r="F112" s="46"/>
      <c r="G112" s="46"/>
      <c r="H112" s="46"/>
      <c r="I112" s="28"/>
      <c r="J112" s="28"/>
      <c r="K112" s="28"/>
      <c r="L112" s="28"/>
      <c r="M112" s="28"/>
      <c r="N112" s="28"/>
      <c r="O112" s="28"/>
      <c r="P112" s="28"/>
      <c r="Q112" s="28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</row>
    <row r="113" spans="1:67" x14ac:dyDescent="0.25">
      <c r="A113" s="27" t="s">
        <v>46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</row>
  </sheetData>
  <mergeCells count="397">
    <mergeCell ref="BE100:BL100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61:C61"/>
    <mergeCell ref="D61:AA61"/>
    <mergeCell ref="AB61:AI61"/>
    <mergeCell ref="D49:AB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13:L13"/>
    <mergeCell ref="B14:L14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103:AM103"/>
    <mergeCell ref="W104:AM104"/>
    <mergeCell ref="BE66:BL66"/>
    <mergeCell ref="AO104:BG104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AW70:BD70"/>
    <mergeCell ref="BE70:BL70"/>
    <mergeCell ref="BE72:BL72"/>
    <mergeCell ref="BE74:BL7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56:C57"/>
    <mergeCell ref="D58:AA58"/>
    <mergeCell ref="AB58:AI58"/>
    <mergeCell ref="W110:AM110"/>
    <mergeCell ref="A67:F67"/>
    <mergeCell ref="A68:F68"/>
    <mergeCell ref="Z68:AD68"/>
    <mergeCell ref="A65:BL65"/>
    <mergeCell ref="A66:F66"/>
    <mergeCell ref="AE66:AN66"/>
    <mergeCell ref="AO103:BG103"/>
    <mergeCell ref="A105:F105"/>
    <mergeCell ref="A69:F69"/>
    <mergeCell ref="Z69:AD69"/>
    <mergeCell ref="AE69:AN69"/>
    <mergeCell ref="A103:V103"/>
  </mergeCells>
  <phoneticPr fontId="0" type="noConversion"/>
  <conditionalFormatting sqref="G69:L69">
    <cfRule type="cellIs" dxfId="67" priority="69" stopIfTrue="1" operator="equal">
      <formula>$G68</formula>
    </cfRule>
  </conditionalFormatting>
  <conditionalFormatting sqref="D49">
    <cfRule type="cellIs" dxfId="66" priority="70" stopIfTrue="1" operator="equal">
      <formula>$D48</formula>
    </cfRule>
  </conditionalFormatting>
  <conditionalFormatting sqref="A69:F69">
    <cfRule type="cellIs" dxfId="65" priority="71" stopIfTrue="1" operator="equal">
      <formula>0</formula>
    </cfRule>
  </conditionalFormatting>
  <conditionalFormatting sqref="D50">
    <cfRule type="cellIs" dxfId="64" priority="68" stopIfTrue="1" operator="equal">
      <formula>$D49</formula>
    </cfRule>
  </conditionalFormatting>
  <conditionalFormatting sqref="D51">
    <cfRule type="cellIs" dxfId="63" priority="67" stopIfTrue="1" operator="equal">
      <formula>$D50</formula>
    </cfRule>
  </conditionalFormatting>
  <conditionalFormatting sqref="D52">
    <cfRule type="cellIs" dxfId="62" priority="66" stopIfTrue="1" operator="equal">
      <formula>$D51</formula>
    </cfRule>
  </conditionalFormatting>
  <conditionalFormatting sqref="G70">
    <cfRule type="cellIs" dxfId="61" priority="63" stopIfTrue="1" operator="equal">
      <formula>$G69</formula>
    </cfRule>
  </conditionalFormatting>
  <conditionalFormatting sqref="A70:F70">
    <cfRule type="cellIs" dxfId="60" priority="64" stopIfTrue="1" operator="equal">
      <formula>0</formula>
    </cfRule>
  </conditionalFormatting>
  <conditionalFormatting sqref="G71">
    <cfRule type="cellIs" dxfId="59" priority="61" stopIfTrue="1" operator="equal">
      <formula>$G70</formula>
    </cfRule>
  </conditionalFormatting>
  <conditionalFormatting sqref="A71:F71">
    <cfRule type="cellIs" dxfId="58" priority="62" stopIfTrue="1" operator="equal">
      <formula>0</formula>
    </cfRule>
  </conditionalFormatting>
  <conditionalFormatting sqref="G72">
    <cfRule type="cellIs" dxfId="57" priority="59" stopIfTrue="1" operator="equal">
      <formula>$G71</formula>
    </cfRule>
  </conditionalFormatting>
  <conditionalFormatting sqref="A72:F72">
    <cfRule type="cellIs" dxfId="56" priority="60" stopIfTrue="1" operator="equal">
      <formula>0</formula>
    </cfRule>
  </conditionalFormatting>
  <conditionalFormatting sqref="G73">
    <cfRule type="cellIs" dxfId="55" priority="57" stopIfTrue="1" operator="equal">
      <formula>$G72</formula>
    </cfRule>
  </conditionalFormatting>
  <conditionalFormatting sqref="A73:F73">
    <cfRule type="cellIs" dxfId="54" priority="58" stopIfTrue="1" operator="equal">
      <formula>0</formula>
    </cfRule>
  </conditionalFormatting>
  <conditionalFormatting sqref="G74">
    <cfRule type="cellIs" dxfId="53" priority="55" stopIfTrue="1" operator="equal">
      <formula>$G73</formula>
    </cfRule>
  </conditionalFormatting>
  <conditionalFormatting sqref="A74:F74">
    <cfRule type="cellIs" dxfId="52" priority="56" stopIfTrue="1" operator="equal">
      <formula>0</formula>
    </cfRule>
  </conditionalFormatting>
  <conditionalFormatting sqref="G75">
    <cfRule type="cellIs" dxfId="51" priority="53" stopIfTrue="1" operator="equal">
      <formula>$G74</formula>
    </cfRule>
  </conditionalFormatting>
  <conditionalFormatting sqref="A75:F75">
    <cfRule type="cellIs" dxfId="50" priority="54" stopIfTrue="1" operator="equal">
      <formula>0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2022-06-08T07:36:39Z</cp:lastPrinted>
  <dcterms:created xsi:type="dcterms:W3CDTF">2016-08-15T09:54:21Z</dcterms:created>
  <dcterms:modified xsi:type="dcterms:W3CDTF">2022-11-01T09:00:19Z</dcterms:modified>
</cp:coreProperties>
</file>