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20" windowWidth="19440" windowHeight="13740" tabRatio="873" activeTab="1"/>
  </bookViews>
  <sheets>
    <sheet name="Аналіз0160" sheetId="7" r:id="rId1"/>
    <sheet name="Дод 1 0160" sheetId="8" r:id="rId2"/>
  </sheets>
  <definedNames>
    <definedName name="_xlnm.Print_Area" localSheetId="0">Аналіз0160!$A$1:$G$39</definedName>
  </definedNames>
  <calcPr calcId="125725" refMode="R1C1"/>
</workbook>
</file>

<file path=xl/calcChain.xml><?xml version="1.0" encoding="utf-8"?>
<calcChain xmlns="http://schemas.openxmlformats.org/spreadsheetml/2006/main">
  <c r="B29" i="7"/>
  <c r="C23"/>
  <c r="G13" l="1"/>
  <c r="D13"/>
  <c r="D18" l="1"/>
  <c r="D17"/>
  <c r="G18" l="1"/>
  <c r="G17"/>
  <c r="D11"/>
  <c r="D16"/>
  <c r="C27" s="1"/>
  <c r="G16" l="1"/>
  <c r="C25" s="1"/>
  <c r="G12"/>
  <c r="D12"/>
  <c r="G14"/>
  <c r="G11"/>
  <c r="C21" l="1"/>
  <c r="B34"/>
</calcChain>
</file>

<file path=xl/sharedStrings.xml><?xml version="1.0" encoding="utf-8"?>
<sst xmlns="http://schemas.openxmlformats.org/spreadsheetml/2006/main" count="98" uniqueCount="77">
  <si>
    <t>Затверджено</t>
  </si>
  <si>
    <t>(КПКВК МБ)</t>
  </si>
  <si>
    <t>(найменування головного розпорядника)</t>
  </si>
  <si>
    <t>2.</t>
  </si>
  <si>
    <t>3.</t>
  </si>
  <si>
    <t>№ з/п</t>
  </si>
  <si>
    <t>Показники</t>
  </si>
  <si>
    <t>х</t>
  </si>
  <si>
    <t>(найменування бюджетної програми)</t>
  </si>
  <si>
    <t>Виконання результативних показників бюджетної програми</t>
  </si>
  <si>
    <t>Виконано</t>
  </si>
  <si>
    <t>Виконання плану</t>
  </si>
  <si>
    <t>Показники ефективності:</t>
  </si>
  <si>
    <t>x</t>
  </si>
  <si>
    <t>Розрахунок основних параметрів оцінки:</t>
  </si>
  <si>
    <t>Кінцевий розрахунок загальної ефективності бюджетної програми складається із загальної суми балів за кожним з параметром оцінки:</t>
  </si>
  <si>
    <t>Завдання:</t>
  </si>
  <si>
    <t>Результати аналізу ефективності бюджетної програми</t>
  </si>
  <si>
    <t>4. Результати аналізу ефективності:</t>
  </si>
  <si>
    <t>Кількість нарахованих балів</t>
  </si>
  <si>
    <t>Висока ефективність</t>
  </si>
  <si>
    <t>Середня ефективність</t>
  </si>
  <si>
    <t>Низька ефективність</t>
  </si>
  <si>
    <t>Загальний результат оцінки програми</t>
  </si>
  <si>
    <t>5. Поглиблений аналіз причин низької ефективності</t>
  </si>
  <si>
    <t>Пояснення щодо причин низької ефективності, визначення факторів через які не досягнуто запланованих результатів</t>
  </si>
  <si>
    <t xml:space="preserve">    (підпис)</t>
  </si>
  <si>
    <t>Назва завдання бюджетної програми2</t>
  </si>
  <si>
    <t>Назва підпрограми / завдання бюджетної програми1</t>
  </si>
  <si>
    <t>1.</t>
  </si>
  <si>
    <t>Додаток1</t>
  </si>
  <si>
    <r>
      <t>Програма:</t>
    </r>
    <r>
      <rPr>
        <sz val="11"/>
        <rFont val="Times New Roman"/>
        <family val="1"/>
        <charset val="204"/>
      </rPr>
      <t xml:space="preserve"> </t>
    </r>
  </si>
  <si>
    <t>а) розрахунок середнього індексу виконання показників ефективності звітного періоду:</t>
  </si>
  <si>
    <t>б) розрахунок середнього індексу виконання показників ефективності попереднього періоду:</t>
  </si>
  <si>
    <t xml:space="preserve">      (ініціали та прізвище)</t>
  </si>
  <si>
    <t>Забезпечення  виконання  наданих законодавством повноважень</t>
  </si>
  <si>
    <t>Показники якості:</t>
  </si>
  <si>
    <t>в) розрахунок середнього індексу виконання показників якості звітного періоду:</t>
  </si>
  <si>
    <t>Визначення ступеню ефективності:</t>
  </si>
  <si>
    <t>Забезпечення виконання наданих законодавством повноважень</t>
  </si>
  <si>
    <t>Визначення ступеню ефективності  по кожному завданню:</t>
  </si>
  <si>
    <t>Управління житлово-комунального господарства та будівництва Ніжинської  міської ради</t>
  </si>
  <si>
    <t>Аналіз ефективності виконання бюджетних програм  по управлінню житлово-комунального господарства та будівництва Ніжинської міської ради</t>
  </si>
  <si>
    <t>кількість виконаних листів, звернень, заяв, скарг на одного працівника</t>
  </si>
  <si>
    <t>кількість прийнятих нормативно-правових актів на одного працівника</t>
  </si>
  <si>
    <t>витрати на утримання однієї штатної одиниці</t>
  </si>
  <si>
    <t>відсоток виконаних листів, звернень, заяв, скарг</t>
  </si>
  <si>
    <t>г) розрахунок порівняння результативності бюджетної програми із показниками попередніх періодів:</t>
  </si>
  <si>
    <r>
      <t>1</t>
    </r>
    <r>
      <rPr>
        <sz val="8"/>
        <rFont val="Times New Roman"/>
        <family val="1"/>
        <charset val="204"/>
      </rPr>
      <t>Зазначаються усі програми та завдання, які включені до звіту про виконання паспорту бюджетної програми</t>
    </r>
  </si>
  <si>
    <r>
      <t>2</t>
    </r>
    <r>
      <rPr>
        <sz val="8"/>
        <rFont val="Times New Roman"/>
        <family val="1"/>
        <charset val="204"/>
      </rPr>
      <t>Зазначаються усі завдання, які мають низьку ефективність</t>
    </r>
  </si>
  <si>
    <r>
      <t>При порівнянні отриманого значення зі шкалою оцінки ефективності бюджетних програм</t>
    </r>
    <r>
      <rPr>
        <sz val="11"/>
        <rFont val="Times New Roman"/>
        <family val="1"/>
        <charset val="204"/>
      </rPr>
      <t xml:space="preserve"> можемо зробити висновок, що дана програма має </t>
    </r>
    <r>
      <rPr>
        <b/>
        <sz val="11"/>
        <rFont val="Times New Roman"/>
        <family val="1"/>
        <charset val="204"/>
      </rPr>
      <t>високу ефективність.</t>
    </r>
  </si>
  <si>
    <t>відсоток прийнятих нормативно-правових актів</t>
  </si>
  <si>
    <t>відсоток орендної плати, що надійшов від орендарів до запланованого</t>
  </si>
  <si>
    <t>Здійснення повноважень щодо володіння, користування та розпорядження  об’єктами права комунальної власності</t>
  </si>
  <si>
    <r>
      <t>І</t>
    </r>
    <r>
      <rPr>
        <vertAlign val="subscript"/>
        <sz val="11"/>
        <rFont val="Times New Roman"/>
        <family val="1"/>
        <charset val="204"/>
      </rPr>
      <t>(еф)</t>
    </r>
    <r>
      <rPr>
        <sz val="11"/>
        <rFont val="Times New Roman"/>
        <family val="1"/>
        <charset val="204"/>
      </rPr>
      <t>= (1,042+1,000+1,015):3*100 =</t>
    </r>
  </si>
  <si>
    <t>г) розрахунок середнього індексу виконання показників якості попереднього періоду:</t>
  </si>
  <si>
    <t>Попередній період (2020 рік)</t>
  </si>
  <si>
    <t>Звітний період (2021 рік)</t>
  </si>
  <si>
    <r>
      <t>І</t>
    </r>
    <r>
      <rPr>
        <vertAlign val="subscript"/>
        <sz val="11"/>
        <rFont val="Times New Roman"/>
        <family val="1"/>
        <charset val="204"/>
      </rPr>
      <t>(як)</t>
    </r>
    <r>
      <rPr>
        <sz val="11"/>
        <rFont val="Times New Roman"/>
        <family val="1"/>
        <charset val="204"/>
      </rPr>
      <t>= (1,000+1,000+1,176):3*100 =</t>
    </r>
  </si>
  <si>
    <r>
      <t>І</t>
    </r>
    <r>
      <rPr>
        <vertAlign val="subscript"/>
        <sz val="11"/>
        <rFont val="Times New Roman"/>
        <family val="1"/>
        <charset val="204"/>
      </rPr>
      <t>1</t>
    </r>
    <r>
      <rPr>
        <sz val="11"/>
        <rFont val="Times New Roman"/>
        <family val="1"/>
        <charset val="204"/>
      </rPr>
      <t>=(99,9)/(101,9)=</t>
    </r>
  </si>
  <si>
    <r>
      <t>Розрахунок кількості набраних балів за параметром порівняння результативності бюджетних програми із показниками попередніх періодів. Оскільки І</t>
    </r>
    <r>
      <rPr>
        <vertAlign val="subscript"/>
        <sz val="11"/>
        <rFont val="Times New Roman"/>
        <family val="1"/>
        <charset val="204"/>
      </rPr>
      <t>1</t>
    </r>
    <r>
      <rPr>
        <sz val="11"/>
        <rFont val="Times New Roman"/>
        <family val="1"/>
        <charset val="204"/>
      </rPr>
      <t>=0,98, що відповідає критерію оцінки  0,85 ≤ І</t>
    </r>
    <r>
      <rPr>
        <vertAlign val="subscript"/>
        <sz val="11"/>
        <rFont val="Times New Roman"/>
        <family val="1"/>
        <charset val="204"/>
      </rPr>
      <t>1</t>
    </r>
    <r>
      <rPr>
        <sz val="11"/>
        <rFont val="Times New Roman"/>
        <family val="1"/>
        <charset val="204"/>
      </rPr>
      <t xml:space="preserve"> ≤ 1 , то за цим параметром для даної програми нараховується  </t>
    </r>
    <r>
      <rPr>
        <b/>
        <sz val="11"/>
        <rFont val="Times New Roman"/>
        <family val="1"/>
        <charset val="204"/>
      </rPr>
      <t>15 балів.</t>
    </r>
  </si>
  <si>
    <t>Е= 99,9+105,9+15,0=</t>
  </si>
  <si>
    <t>станом на 01.01.2022 року</t>
  </si>
  <si>
    <t>Керівництво і управління у відповідній сфері у містах (місті Києві), селищах, селах, територіальних громадах</t>
  </si>
  <si>
    <t>середня вартість автомобіля</t>
  </si>
  <si>
    <r>
      <t>І</t>
    </r>
    <r>
      <rPr>
        <vertAlign val="subscript"/>
        <sz val="11"/>
        <rFont val="Times New Roman"/>
        <family val="1"/>
        <charset val="204"/>
      </rPr>
      <t>(еф)</t>
    </r>
    <r>
      <rPr>
        <sz val="11"/>
        <rFont val="Times New Roman"/>
        <family val="1"/>
        <charset val="204"/>
      </rPr>
      <t>= (1,000+1,000+0,997+1,000): 4*100 =</t>
    </r>
  </si>
  <si>
    <t>показник 3 не  беремо в розрахунок, оскільки значне відхилення фактичного значення  від планового</t>
  </si>
  <si>
    <r>
      <t>І</t>
    </r>
    <r>
      <rPr>
        <vertAlign val="subscript"/>
        <sz val="11"/>
        <rFont val="Times New Roman"/>
        <family val="1"/>
        <charset val="204"/>
      </rPr>
      <t>(як)</t>
    </r>
    <r>
      <rPr>
        <sz val="11"/>
        <rFont val="Times New Roman"/>
        <family val="1"/>
        <charset val="204"/>
      </rPr>
      <t>= (1,000+1,000):2*100 =</t>
    </r>
  </si>
  <si>
    <r>
      <t>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t>
    </r>
    <r>
      <rPr>
        <vertAlign val="subscript"/>
        <sz val="11"/>
        <rFont val="Times New Roman"/>
        <family val="1"/>
        <charset val="204"/>
      </rPr>
      <t>1</t>
    </r>
    <r>
      <rPr>
        <sz val="11"/>
        <rFont val="Times New Roman"/>
        <family val="1"/>
        <charset val="204"/>
      </rPr>
      <t>).</t>
    </r>
  </si>
  <si>
    <t>Завдання 1</t>
  </si>
  <si>
    <t>Завдання 2</t>
  </si>
  <si>
    <r>
      <t>Е=((1,000+1,000+0,997+1,000)/4*100)+(1,000+1,000/2*100)+15 (оскільки ((1,000+1,000+0,997+1,000)/4*100)/ ((1,042+1,000+1,015)/3*100)= 0,98, що 0,85≤ І1 ≤ 1,то 15 балів)=</t>
    </r>
    <r>
      <rPr>
        <b/>
        <sz val="11"/>
        <rFont val="Times New Roman"/>
        <family val="1"/>
        <charset val="204"/>
      </rPr>
      <t xml:space="preserve">214,9 </t>
    </r>
    <r>
      <rPr>
        <sz val="11"/>
        <rFont val="Times New Roman"/>
        <family val="1"/>
        <charset val="204"/>
      </rPr>
      <t xml:space="preserve">(згідно шкали </t>
    </r>
    <r>
      <rPr>
        <b/>
        <sz val="11"/>
        <rFont val="Times New Roman"/>
        <family val="1"/>
        <charset val="204"/>
      </rPr>
      <t>середня ефективність</t>
    </r>
    <r>
      <rPr>
        <sz val="11"/>
        <rFont val="Times New Roman"/>
        <family val="1"/>
        <charset val="204"/>
      </rPr>
      <t>)</t>
    </r>
  </si>
  <si>
    <r>
      <t>Е=((1,176)/1*100) =</t>
    </r>
    <r>
      <rPr>
        <b/>
        <sz val="11"/>
        <rFont val="Times New Roman"/>
        <family val="1"/>
        <charset val="204"/>
      </rPr>
      <t>117,6</t>
    </r>
    <r>
      <rPr>
        <sz val="11"/>
        <rFont val="Times New Roman"/>
        <family val="1"/>
        <charset val="204"/>
      </rPr>
      <t xml:space="preserve"> (згідно відкоригованої шкали </t>
    </r>
    <r>
      <rPr>
        <b/>
        <sz val="11"/>
        <rFont val="Times New Roman"/>
        <family val="1"/>
        <charset val="204"/>
      </rPr>
      <t>висока ефективність</t>
    </r>
    <r>
      <rPr>
        <sz val="11"/>
        <rFont val="Times New Roman"/>
        <family val="1"/>
        <charset val="204"/>
      </rPr>
      <t>)</t>
    </r>
  </si>
  <si>
    <t>Керівництво і управління у відповідній сфері у містах (місті Києві), селищах, селах,  територіальних громадах</t>
  </si>
  <si>
    <t xml:space="preserve">Здійснення повноважень щодо володіння, користування та розпорядження  об’єктами права комунальної власності </t>
  </si>
  <si>
    <t>Анатолій  КУШНІРЕНКО</t>
  </si>
  <si>
    <t>Начальник управління житлово-комунального господарства та будівництва Ніжинської міської ради</t>
  </si>
</sst>
</file>

<file path=xl/styles.xml><?xml version="1.0" encoding="utf-8"?>
<styleSheet xmlns="http://schemas.openxmlformats.org/spreadsheetml/2006/main">
  <numFmts count="4">
    <numFmt numFmtId="164" formatCode="_(* #,##0.00_);_(* \(#,##0.00\);_(* &quot;-&quot;??_);_(@_)"/>
    <numFmt numFmtId="165" formatCode="0.000"/>
    <numFmt numFmtId="166" formatCode="0.0"/>
    <numFmt numFmtId="167" formatCode="_(* #,##0.0_);_(* \(#,##0.0\);_(* &quot;-&quot;??_);_(@_)"/>
  </numFmts>
  <fonts count="11">
    <font>
      <sz val="10"/>
      <name val="Arial"/>
    </font>
    <font>
      <sz val="10"/>
      <name val="Arial"/>
      <family val="2"/>
      <charset val="204"/>
    </font>
    <font>
      <sz val="11"/>
      <name val="Times New Roman"/>
      <family val="1"/>
      <charset val="204"/>
    </font>
    <font>
      <sz val="8"/>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1"/>
      <name val="Times New Roman"/>
      <family val="1"/>
      <charset val="204"/>
    </font>
    <font>
      <b/>
      <sz val="10"/>
      <name val="Times New Roman"/>
      <family val="1"/>
      <charset val="204"/>
    </font>
    <font>
      <vertAlign val="subscript"/>
      <sz val="11"/>
      <name val="Times New Roman"/>
      <family val="1"/>
      <charset val="204"/>
    </font>
    <font>
      <vertAlign val="superscript"/>
      <sz val="8"/>
      <name val="Times New Roman"/>
      <family val="1"/>
      <charset val="204"/>
    </font>
  </fonts>
  <fills count="4">
    <fill>
      <patternFill patternType="none"/>
    </fill>
    <fill>
      <patternFill patternType="gray125"/>
    </fill>
    <fill>
      <patternFill patternType="solid">
        <fgColor rgb="FF92D050"/>
        <bgColor indexed="64"/>
      </patternFill>
    </fill>
    <fill>
      <patternFill patternType="solid">
        <fgColor theme="6"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0" fontId="2" fillId="0" borderId="0" xfId="0" applyFont="1" applyFill="1" applyAlignment="1">
      <alignment vertical="center" wrapText="1"/>
    </xf>
    <xf numFmtId="0" fontId="7" fillId="0" borderId="0" xfId="0" applyFont="1" applyFill="1" applyAlignment="1">
      <alignment vertical="center" wrapText="1"/>
    </xf>
    <xf numFmtId="0" fontId="6" fillId="0" borderId="1" xfId="0" applyFont="1" applyFill="1" applyBorder="1" applyAlignment="1">
      <alignment horizontal="left" vertical="center" wrapText="1"/>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7"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5" fillId="0" borderId="0" xfId="0" applyFont="1" applyFill="1" applyAlignment="1">
      <alignment horizontal="justify" vertical="center" wrapText="1"/>
    </xf>
    <xf numFmtId="0" fontId="5" fillId="0" borderId="0" xfId="0" applyFont="1" applyFill="1" applyAlignment="1">
      <alignment vertical="center" wrapText="1"/>
    </xf>
    <xf numFmtId="0" fontId="5" fillId="0" borderId="0" xfId="0" applyFont="1" applyFill="1" applyAlignment="1">
      <alignment horizontal="right" vertical="center" wrapText="1"/>
    </xf>
    <xf numFmtId="0" fontId="2" fillId="0" borderId="0" xfId="0" applyFont="1" applyFill="1" applyBorder="1" applyAlignment="1">
      <alignment vertical="center" wrapText="1"/>
    </xf>
    <xf numFmtId="0" fontId="5"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165"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 fontId="2" fillId="0" borderId="0" xfId="0" applyNumberFormat="1" applyFont="1" applyFill="1" applyAlignment="1">
      <alignment horizontal="left" vertical="center" wrapText="1"/>
    </xf>
    <xf numFmtId="166" fontId="7" fillId="0" borderId="0" xfId="0" applyNumberFormat="1" applyFont="1" applyFill="1" applyAlignment="1">
      <alignment horizontal="center" vertical="center" wrapText="1"/>
    </xf>
    <xf numFmtId="164" fontId="7" fillId="0" borderId="0" xfId="1" applyFont="1" applyFill="1" applyAlignment="1">
      <alignment horizontal="center" vertical="center" wrapText="1"/>
    </xf>
    <xf numFmtId="0" fontId="2" fillId="0" borderId="0" xfId="0" applyFont="1" applyFill="1" applyAlignment="1">
      <alignment horizontal="right" vertical="center" wrapText="1"/>
    </xf>
    <xf numFmtId="0" fontId="6" fillId="0" borderId="0" xfId="0" applyFont="1" applyFill="1" applyAlignment="1">
      <alignment vertical="center"/>
    </xf>
    <xf numFmtId="0" fontId="5" fillId="0" borderId="0" xfId="0" applyFont="1" applyFill="1" applyAlignment="1">
      <alignment vertical="center"/>
    </xf>
    <xf numFmtId="0" fontId="6" fillId="0" borderId="0" xfId="0" applyFont="1" applyFill="1" applyBorder="1" applyAlignment="1">
      <alignment vertical="center"/>
    </xf>
    <xf numFmtId="0" fontId="5" fillId="0" borderId="0" xfId="0" applyFont="1" applyFill="1" applyBorder="1" applyAlignment="1">
      <alignment vertical="center"/>
    </xf>
    <xf numFmtId="0" fontId="8"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left" vertical="center"/>
    </xf>
    <xf numFmtId="0" fontId="5" fillId="0" borderId="2" xfId="0" applyFont="1" applyFill="1" applyBorder="1" applyAlignment="1">
      <alignment horizontal="center" vertical="center"/>
    </xf>
    <xf numFmtId="0" fontId="3" fillId="0" borderId="0" xfId="0" applyFont="1" applyFill="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10" fillId="0" borderId="0" xfId="0" applyFont="1" applyFill="1" applyAlignment="1">
      <alignment vertical="center"/>
    </xf>
    <xf numFmtId="0" fontId="2" fillId="0" borderId="0" xfId="0" applyFont="1" applyFill="1" applyAlignment="1">
      <alignment horizontal="left" vertical="center" wrapText="1"/>
    </xf>
    <xf numFmtId="0" fontId="7"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66" fontId="7" fillId="2" borderId="0" xfId="0" applyNumberFormat="1" applyFont="1" applyFill="1" applyAlignment="1">
      <alignment horizontal="center" vertical="center" wrapText="1"/>
    </xf>
    <xf numFmtId="0" fontId="2" fillId="2" borderId="0" xfId="0" applyFont="1" applyFill="1" applyAlignment="1">
      <alignment horizontal="left" vertical="center" wrapText="1"/>
    </xf>
    <xf numFmtId="1" fontId="2" fillId="2" borderId="0" xfId="0" applyNumberFormat="1" applyFont="1" applyFill="1" applyAlignment="1">
      <alignment horizontal="left" vertical="center" wrapText="1"/>
    </xf>
    <xf numFmtId="0" fontId="2" fillId="0" borderId="0" xfId="0" applyFont="1" applyAlignment="1">
      <alignment vertical="center" wrapText="1"/>
    </xf>
    <xf numFmtId="0" fontId="6" fillId="0" borderId="0" xfId="0" applyFont="1" applyAlignment="1">
      <alignment vertical="center" wrapText="1"/>
    </xf>
    <xf numFmtId="0" fontId="7" fillId="3" borderId="0" xfId="0" applyFont="1" applyFill="1" applyAlignment="1">
      <alignment horizontal="left" vertical="center" wrapText="1"/>
    </xf>
    <xf numFmtId="0" fontId="6" fillId="0" borderId="0" xfId="0" applyFont="1" applyAlignment="1">
      <alignment vertical="center"/>
    </xf>
    <xf numFmtId="167" fontId="5" fillId="2" borderId="1" xfId="1" applyNumberFormat="1" applyFont="1" applyFill="1" applyBorder="1" applyAlignment="1">
      <alignment horizontal="center" vertical="center" wrapText="1"/>
    </xf>
    <xf numFmtId="167" fontId="4" fillId="2" borderId="1" xfId="1" applyNumberFormat="1" applyFont="1" applyFill="1" applyBorder="1" applyAlignment="1">
      <alignment horizontal="center" vertical="center" wrapText="1"/>
    </xf>
    <xf numFmtId="0" fontId="5" fillId="2" borderId="2" xfId="0" applyFont="1" applyFill="1" applyBorder="1" applyAlignment="1">
      <alignment vertical="center"/>
    </xf>
    <xf numFmtId="0" fontId="4" fillId="0" borderId="0" xfId="0" applyFont="1" applyFill="1" applyAlignment="1">
      <alignment horizontal="center" vertical="center" wrapText="1"/>
    </xf>
    <xf numFmtId="0" fontId="5" fillId="2" borderId="0"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 fillId="2" borderId="0" xfId="0" applyFont="1" applyFill="1" applyAlignment="1">
      <alignment horizontal="left" vertical="center" wrapText="1"/>
    </xf>
    <xf numFmtId="0" fontId="7" fillId="0" borderId="0" xfId="0" applyFont="1" applyAlignment="1">
      <alignment horizontal="left" vertical="center" wrapText="1"/>
    </xf>
    <xf numFmtId="0" fontId="2" fillId="3" borderId="0" xfId="0" applyFont="1" applyFill="1" applyAlignment="1">
      <alignment horizontal="left" vertical="center" wrapText="1"/>
    </xf>
    <xf numFmtId="0" fontId="2" fillId="0" borderId="0" xfId="0" applyFont="1" applyFill="1" applyAlignment="1">
      <alignment horizontal="left" vertical="center" wrapText="1"/>
    </xf>
    <xf numFmtId="1" fontId="3" fillId="0" borderId="0" xfId="0" applyNumberFormat="1" applyFont="1" applyFill="1" applyAlignment="1">
      <alignment horizontal="center" vertical="center" wrapText="1"/>
    </xf>
    <xf numFmtId="1" fontId="3" fillId="2" borderId="0" xfId="0" applyNumberFormat="1" applyFont="1" applyFill="1" applyAlignment="1">
      <alignment horizontal="center" vertical="center" wrapText="1"/>
    </xf>
    <xf numFmtId="0" fontId="4" fillId="0" borderId="0" xfId="0" applyFont="1" applyFill="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horizontal="center" vertical="center"/>
    </xf>
    <xf numFmtId="0" fontId="5" fillId="0" borderId="1"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2:Q39"/>
  <sheetViews>
    <sheetView view="pageBreakPreview" topLeftCell="A31" zoomScale="115" zoomScaleNormal="100" zoomScaleSheetLayoutView="115" workbookViewId="0">
      <selection activeCell="A30" sqref="A30:G30"/>
    </sheetView>
  </sheetViews>
  <sheetFormatPr defaultColWidth="9.140625" defaultRowHeight="12.75"/>
  <cols>
    <col min="1" max="1" width="35.5703125" style="4" customWidth="1"/>
    <col min="2" max="3" width="12" style="4" customWidth="1"/>
    <col min="4" max="4" width="13.5703125" style="4" customWidth="1"/>
    <col min="5" max="5" width="11.5703125" style="4" customWidth="1"/>
    <col min="6" max="7" width="12.28515625" style="4" customWidth="1"/>
    <col min="8" max="16384" width="9.140625" style="4"/>
  </cols>
  <sheetData>
    <row r="2" spans="1:17" ht="30.75" customHeight="1">
      <c r="A2" s="54" t="s">
        <v>42</v>
      </c>
      <c r="B2" s="54"/>
      <c r="C2" s="54"/>
      <c r="D2" s="54"/>
      <c r="E2" s="54"/>
      <c r="F2" s="54"/>
      <c r="G2" s="54"/>
      <c r="H2" s="1"/>
      <c r="I2" s="1"/>
      <c r="J2" s="1"/>
      <c r="K2" s="1"/>
      <c r="L2" s="1"/>
      <c r="M2" s="1"/>
    </row>
    <row r="3" spans="1:17" ht="15.75">
      <c r="A3" s="8"/>
      <c r="B3" s="9"/>
      <c r="C3" s="9"/>
      <c r="D3" s="9"/>
      <c r="E3" s="9"/>
      <c r="F3" s="9"/>
      <c r="G3" s="10">
        <v>1210160</v>
      </c>
    </row>
    <row r="4" spans="1:17" ht="44.25" customHeight="1">
      <c r="A4" s="2" t="s">
        <v>31</v>
      </c>
      <c r="B4" s="55" t="s">
        <v>63</v>
      </c>
      <c r="C4" s="55"/>
      <c r="D4" s="55"/>
      <c r="E4" s="55"/>
      <c r="F4" s="55"/>
      <c r="G4" s="55"/>
    </row>
    <row r="5" spans="1:17" ht="19.149999999999999" customHeight="1">
      <c r="A5" s="2" t="s">
        <v>16</v>
      </c>
      <c r="B5" s="59" t="s">
        <v>35</v>
      </c>
      <c r="C5" s="59"/>
      <c r="D5" s="59"/>
      <c r="E5" s="59"/>
      <c r="F5" s="59"/>
      <c r="G5" s="59"/>
    </row>
    <row r="6" spans="1:17" s="5" customFormat="1" ht="42.6" customHeight="1">
      <c r="A6" s="6"/>
      <c r="B6" s="59" t="s">
        <v>53</v>
      </c>
      <c r="C6" s="59"/>
      <c r="D6" s="59"/>
      <c r="E6" s="59"/>
      <c r="F6" s="59"/>
      <c r="G6" s="59"/>
    </row>
    <row r="7" spans="1:17" ht="15.75">
      <c r="A7" s="61" t="s">
        <v>9</v>
      </c>
      <c r="B7" s="61"/>
      <c r="C7" s="61"/>
      <c r="D7" s="61"/>
      <c r="E7" s="61"/>
      <c r="F7" s="61"/>
      <c r="G7" s="61"/>
    </row>
    <row r="8" spans="1:17" ht="31.5" customHeight="1">
      <c r="A8" s="56" t="s">
        <v>6</v>
      </c>
      <c r="B8" s="58" t="s">
        <v>56</v>
      </c>
      <c r="C8" s="58"/>
      <c r="D8" s="58"/>
      <c r="E8" s="58" t="s">
        <v>57</v>
      </c>
      <c r="F8" s="58"/>
      <c r="G8" s="58"/>
      <c r="L8" s="62"/>
      <c r="M8" s="62"/>
      <c r="N8" s="62"/>
      <c r="O8" s="62"/>
      <c r="P8" s="62"/>
      <c r="Q8" s="62"/>
    </row>
    <row r="9" spans="1:17" ht="22.5">
      <c r="A9" s="57"/>
      <c r="B9" s="13" t="s">
        <v>0</v>
      </c>
      <c r="C9" s="13" t="s">
        <v>10</v>
      </c>
      <c r="D9" s="13" t="s">
        <v>11</v>
      </c>
      <c r="E9" s="13" t="s">
        <v>0</v>
      </c>
      <c r="F9" s="13" t="s">
        <v>10</v>
      </c>
      <c r="G9" s="13" t="s">
        <v>11</v>
      </c>
    </row>
    <row r="10" spans="1:17" ht="15">
      <c r="A10" s="14" t="s">
        <v>12</v>
      </c>
      <c r="B10" s="38" t="s">
        <v>13</v>
      </c>
      <c r="C10" s="38" t="s">
        <v>13</v>
      </c>
      <c r="D10" s="38" t="s">
        <v>13</v>
      </c>
      <c r="E10" s="38" t="s">
        <v>13</v>
      </c>
      <c r="F10" s="38" t="s">
        <v>13</v>
      </c>
      <c r="G10" s="38" t="s">
        <v>13</v>
      </c>
    </row>
    <row r="11" spans="1:17" ht="25.5">
      <c r="A11" s="3" t="s">
        <v>43</v>
      </c>
      <c r="B11" s="38">
        <v>71</v>
      </c>
      <c r="C11" s="38">
        <v>74</v>
      </c>
      <c r="D11" s="15">
        <f>C11/B11</f>
        <v>1.0422535211267605</v>
      </c>
      <c r="E11" s="39">
        <v>31</v>
      </c>
      <c r="F11" s="39">
        <v>31</v>
      </c>
      <c r="G11" s="15">
        <f>F11/E11</f>
        <v>1</v>
      </c>
      <c r="K11" s="60"/>
      <c r="L11" s="60"/>
      <c r="M11" s="60"/>
      <c r="N11" s="60"/>
      <c r="O11" s="60"/>
      <c r="P11" s="60"/>
    </row>
    <row r="12" spans="1:17" ht="25.5">
      <c r="A12" s="3" t="s">
        <v>44</v>
      </c>
      <c r="B12" s="38">
        <v>6</v>
      </c>
      <c r="C12" s="38">
        <v>6</v>
      </c>
      <c r="D12" s="15">
        <f>C12/B12</f>
        <v>1</v>
      </c>
      <c r="E12" s="39">
        <v>7</v>
      </c>
      <c r="F12" s="39">
        <v>7</v>
      </c>
      <c r="G12" s="15">
        <f>F12/E12</f>
        <v>1</v>
      </c>
      <c r="K12" s="7"/>
      <c r="L12" s="7"/>
      <c r="M12" s="7"/>
      <c r="N12" s="7"/>
      <c r="O12" s="7"/>
      <c r="P12" s="7"/>
    </row>
    <row r="13" spans="1:17" ht="25.5">
      <c r="A13" s="3" t="s">
        <v>45</v>
      </c>
      <c r="B13" s="38">
        <v>208.51</v>
      </c>
      <c r="C13" s="38">
        <v>211.54</v>
      </c>
      <c r="D13" s="15">
        <f>C13/B13</f>
        <v>1.0145316771377872</v>
      </c>
      <c r="E13" s="39">
        <v>242.38800000000001</v>
      </c>
      <c r="F13" s="39">
        <v>241.55</v>
      </c>
      <c r="G13" s="15">
        <f>F13/E13</f>
        <v>0.9965427331386042</v>
      </c>
      <c r="K13" s="37"/>
      <c r="L13" s="37"/>
      <c r="M13" s="37"/>
      <c r="N13" s="37"/>
      <c r="O13" s="37"/>
      <c r="P13" s="37"/>
    </row>
    <row r="14" spans="1:17" ht="15">
      <c r="A14" s="40" t="s">
        <v>64</v>
      </c>
      <c r="B14" s="41"/>
      <c r="C14" s="41"/>
      <c r="D14" s="42"/>
      <c r="E14" s="43">
        <v>1490</v>
      </c>
      <c r="F14" s="43">
        <v>1490</v>
      </c>
      <c r="G14" s="42">
        <f>F14/E14</f>
        <v>1</v>
      </c>
      <c r="K14" s="7"/>
      <c r="L14" s="7"/>
      <c r="M14" s="7"/>
      <c r="N14" s="7"/>
      <c r="O14" s="7"/>
      <c r="P14" s="7"/>
    </row>
    <row r="15" spans="1:17" ht="15">
      <c r="A15" s="14" t="s">
        <v>36</v>
      </c>
      <c r="B15" s="38" t="s">
        <v>13</v>
      </c>
      <c r="C15" s="38" t="s">
        <v>13</v>
      </c>
      <c r="D15" s="38" t="s">
        <v>13</v>
      </c>
      <c r="E15" s="38" t="s">
        <v>13</v>
      </c>
      <c r="F15" s="38" t="s">
        <v>13</v>
      </c>
      <c r="G15" s="38" t="s">
        <v>13</v>
      </c>
    </row>
    <row r="16" spans="1:17" ht="25.5">
      <c r="A16" s="3" t="s">
        <v>46</v>
      </c>
      <c r="B16" s="38">
        <v>100</v>
      </c>
      <c r="C16" s="38">
        <v>100</v>
      </c>
      <c r="D16" s="15">
        <f>C16/B16</f>
        <v>1</v>
      </c>
      <c r="E16" s="39">
        <v>100</v>
      </c>
      <c r="F16" s="39">
        <v>100</v>
      </c>
      <c r="G16" s="15">
        <f>F16/E16</f>
        <v>1</v>
      </c>
      <c r="K16" s="60"/>
      <c r="L16" s="60"/>
      <c r="M16" s="60"/>
      <c r="N16" s="60"/>
      <c r="O16" s="60"/>
      <c r="P16" s="60"/>
    </row>
    <row r="17" spans="1:16" ht="25.5">
      <c r="A17" s="3" t="s">
        <v>51</v>
      </c>
      <c r="B17" s="38">
        <v>100</v>
      </c>
      <c r="C17" s="38">
        <v>100</v>
      </c>
      <c r="D17" s="15">
        <f>C17/B17</f>
        <v>1</v>
      </c>
      <c r="E17" s="39">
        <v>100</v>
      </c>
      <c r="F17" s="39">
        <v>100</v>
      </c>
      <c r="G17" s="15">
        <f>F17/E17</f>
        <v>1</v>
      </c>
      <c r="K17" s="60"/>
      <c r="L17" s="60"/>
      <c r="M17" s="60"/>
      <c r="N17" s="60"/>
      <c r="O17" s="60"/>
      <c r="P17" s="60"/>
    </row>
    <row r="18" spans="1:16" ht="25.5">
      <c r="A18" s="3" t="s">
        <v>52</v>
      </c>
      <c r="B18" s="38">
        <v>18</v>
      </c>
      <c r="C18" s="38">
        <v>99</v>
      </c>
      <c r="D18" s="15">
        <f>C18/B18</f>
        <v>5.5</v>
      </c>
      <c r="E18" s="39">
        <v>85</v>
      </c>
      <c r="F18" s="39">
        <v>100</v>
      </c>
      <c r="G18" s="15">
        <f>F18/E18</f>
        <v>1.1764705882352942</v>
      </c>
      <c r="K18" s="60"/>
      <c r="L18" s="60"/>
      <c r="M18" s="60"/>
      <c r="N18" s="60"/>
      <c r="O18" s="60"/>
      <c r="P18" s="60"/>
    </row>
    <row r="19" spans="1:16" ht="16.899999999999999" customHeight="1">
      <c r="A19" s="63" t="s">
        <v>14</v>
      </c>
      <c r="B19" s="63"/>
      <c r="C19" s="63"/>
      <c r="D19" s="63"/>
      <c r="E19" s="63"/>
      <c r="F19" s="63"/>
      <c r="G19" s="63"/>
    </row>
    <row r="20" spans="1:16" ht="18.75" customHeight="1">
      <c r="A20" s="62" t="s">
        <v>32</v>
      </c>
      <c r="B20" s="62"/>
      <c r="C20" s="62"/>
      <c r="D20" s="62"/>
      <c r="E20" s="62"/>
      <c r="F20" s="62"/>
      <c r="G20" s="62"/>
    </row>
    <row r="21" spans="1:16" ht="18.75" customHeight="1">
      <c r="A21" s="64" t="s">
        <v>65</v>
      </c>
      <c r="B21" s="64"/>
      <c r="C21" s="44">
        <f>(G11+G14+G12+G13)/4*100</f>
        <v>99.913568328465104</v>
      </c>
      <c r="D21" s="17"/>
      <c r="E21" s="1"/>
      <c r="F21" s="1"/>
      <c r="G21" s="1"/>
    </row>
    <row r="22" spans="1:16" ht="19.149999999999999" customHeight="1">
      <c r="A22" s="62" t="s">
        <v>33</v>
      </c>
      <c r="B22" s="62"/>
      <c r="C22" s="62"/>
      <c r="D22" s="62"/>
      <c r="E22" s="62"/>
      <c r="F22" s="62"/>
      <c r="G22" s="62"/>
    </row>
    <row r="23" spans="1:16" ht="16.5">
      <c r="A23" s="45" t="s">
        <v>54</v>
      </c>
      <c r="B23" s="46"/>
      <c r="C23" s="44">
        <f>(D11+D13+D12)/3*100</f>
        <v>101.8928399421516</v>
      </c>
      <c r="D23" s="17"/>
      <c r="E23" s="1"/>
      <c r="F23" s="1"/>
      <c r="G23" s="1"/>
    </row>
    <row r="24" spans="1:16" ht="18.75" customHeight="1">
      <c r="A24" s="62" t="s">
        <v>37</v>
      </c>
      <c r="B24" s="62"/>
      <c r="C24" s="62"/>
      <c r="D24" s="62"/>
      <c r="E24" s="62"/>
      <c r="F24" s="62"/>
      <c r="G24" s="62"/>
    </row>
    <row r="25" spans="1:16" ht="16.5">
      <c r="A25" s="35" t="s">
        <v>58</v>
      </c>
      <c r="B25" s="17"/>
      <c r="C25" s="18">
        <f>( G16+G17+G18)/3*100</f>
        <v>105.88235294117648</v>
      </c>
      <c r="D25" s="68"/>
      <c r="E25" s="68"/>
      <c r="F25" s="68"/>
      <c r="G25" s="68"/>
    </row>
    <row r="26" spans="1:16" ht="18.75" customHeight="1">
      <c r="A26" s="62" t="s">
        <v>55</v>
      </c>
      <c r="B26" s="62"/>
      <c r="C26" s="62"/>
      <c r="D26" s="62"/>
      <c r="E26" s="62"/>
      <c r="F26" s="62"/>
      <c r="G26" s="62"/>
    </row>
    <row r="27" spans="1:16" ht="29.25" customHeight="1">
      <c r="A27" s="45" t="s">
        <v>67</v>
      </c>
      <c r="B27" s="46"/>
      <c r="C27" s="44">
        <f>( D16+D17)/2*100</f>
        <v>100</v>
      </c>
      <c r="D27" s="69" t="s">
        <v>66</v>
      </c>
      <c r="E27" s="69"/>
      <c r="F27" s="69"/>
      <c r="G27" s="69"/>
    </row>
    <row r="28" spans="1:16" ht="18" customHeight="1">
      <c r="A28" s="62" t="s">
        <v>47</v>
      </c>
      <c r="B28" s="62"/>
      <c r="C28" s="62"/>
      <c r="D28" s="62"/>
      <c r="E28" s="62"/>
      <c r="F28" s="62"/>
      <c r="G28" s="62"/>
    </row>
    <row r="29" spans="1:16" ht="18" customHeight="1">
      <c r="A29" s="35" t="s">
        <v>59</v>
      </c>
      <c r="B29" s="19">
        <f>C21/C23</f>
        <v>0.98057496861594795</v>
      </c>
      <c r="C29" s="1"/>
      <c r="D29" s="1"/>
      <c r="E29" s="1"/>
      <c r="F29" s="1"/>
      <c r="G29" s="1"/>
    </row>
    <row r="30" spans="1:16" ht="46.5" customHeight="1">
      <c r="A30" s="67" t="s">
        <v>60</v>
      </c>
      <c r="B30" s="67"/>
      <c r="C30" s="67"/>
      <c r="D30" s="67"/>
      <c r="E30" s="67"/>
      <c r="F30" s="67"/>
      <c r="G30" s="67"/>
    </row>
    <row r="31" spans="1:16" ht="28.5">
      <c r="A31" s="36" t="s">
        <v>38</v>
      </c>
      <c r="B31" s="1"/>
      <c r="C31" s="1"/>
      <c r="D31" s="1"/>
      <c r="E31" s="1"/>
      <c r="F31" s="1"/>
      <c r="G31" s="1"/>
    </row>
    <row r="32" spans="1:16" ht="30.75" customHeight="1">
      <c r="A32" s="67" t="s">
        <v>15</v>
      </c>
      <c r="B32" s="67"/>
      <c r="C32" s="67"/>
      <c r="D32" s="67"/>
      <c r="E32" s="67"/>
      <c r="F32" s="67"/>
      <c r="G32" s="67"/>
    </row>
    <row r="33" spans="1:7" ht="76.150000000000006" customHeight="1">
      <c r="A33" s="67" t="s">
        <v>68</v>
      </c>
      <c r="B33" s="67"/>
      <c r="C33" s="67"/>
      <c r="D33" s="67"/>
      <c r="E33" s="67"/>
      <c r="F33" s="67"/>
      <c r="G33" s="67"/>
    </row>
    <row r="34" spans="1:7" ht="15">
      <c r="A34" s="20" t="s">
        <v>61</v>
      </c>
      <c r="B34" s="18">
        <f>C21+C25+15</f>
        <v>220.79592126964158</v>
      </c>
      <c r="C34" s="1"/>
      <c r="D34" s="1"/>
      <c r="E34" s="1"/>
      <c r="F34" s="1"/>
      <c r="G34" s="1"/>
    </row>
    <row r="35" spans="1:7" ht="31.5" customHeight="1">
      <c r="A35" s="67" t="s">
        <v>50</v>
      </c>
      <c r="B35" s="67"/>
      <c r="C35" s="67"/>
      <c r="D35" s="67"/>
      <c r="E35" s="67"/>
      <c r="F35" s="67"/>
      <c r="G35" s="67"/>
    </row>
    <row r="36" spans="1:7" s="48" customFormat="1" ht="17.45" customHeight="1">
      <c r="A36" s="65" t="s">
        <v>40</v>
      </c>
      <c r="B36" s="65"/>
      <c r="C36" s="65"/>
      <c r="D36" s="65"/>
      <c r="E36" s="65"/>
      <c r="F36" s="47"/>
      <c r="G36" s="47"/>
    </row>
    <row r="37" spans="1:7" s="48" customFormat="1" ht="48.75" customHeight="1">
      <c r="A37" s="49" t="s">
        <v>69</v>
      </c>
      <c r="B37" s="66" t="s">
        <v>71</v>
      </c>
      <c r="C37" s="66"/>
      <c r="D37" s="66"/>
      <c r="E37" s="66"/>
      <c r="F37" s="66"/>
      <c r="G37" s="66"/>
    </row>
    <row r="38" spans="1:7" s="48" customFormat="1" ht="42.75" customHeight="1">
      <c r="A38" s="49" t="s">
        <v>70</v>
      </c>
      <c r="B38" s="66" t="s">
        <v>72</v>
      </c>
      <c r="C38" s="66"/>
      <c r="D38" s="66"/>
      <c r="E38" s="66"/>
      <c r="F38" s="66"/>
      <c r="G38" s="66"/>
    </row>
    <row r="39" spans="1:7" s="50" customFormat="1"/>
  </sheetData>
  <mergeCells count="29">
    <mergeCell ref="A36:E36"/>
    <mergeCell ref="B37:G37"/>
    <mergeCell ref="B38:G38"/>
    <mergeCell ref="A30:G30"/>
    <mergeCell ref="A24:G24"/>
    <mergeCell ref="A32:G32"/>
    <mergeCell ref="A35:G35"/>
    <mergeCell ref="A33:G33"/>
    <mergeCell ref="D25:G25"/>
    <mergeCell ref="A26:G26"/>
    <mergeCell ref="D27:G27"/>
    <mergeCell ref="K11:P11"/>
    <mergeCell ref="B6:G6"/>
    <mergeCell ref="A7:G7"/>
    <mergeCell ref="A22:G22"/>
    <mergeCell ref="A28:G28"/>
    <mergeCell ref="A20:G20"/>
    <mergeCell ref="K16:P16"/>
    <mergeCell ref="L8:Q8"/>
    <mergeCell ref="A19:G19"/>
    <mergeCell ref="K17:P17"/>
    <mergeCell ref="K18:P18"/>
    <mergeCell ref="A21:B21"/>
    <mergeCell ref="A2:G2"/>
    <mergeCell ref="B4:G4"/>
    <mergeCell ref="A8:A9"/>
    <mergeCell ref="B8:D8"/>
    <mergeCell ref="E8:G8"/>
    <mergeCell ref="B5:G5"/>
  </mergeCells>
  <pageMargins left="0.59055118110236227" right="0.23622047244094491" top="0.74803149606299213" bottom="0.74803149606299213" header="0.31496062992125984" footer="0.31496062992125984"/>
  <pageSetup paperSize="9" scale="76"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1:K33"/>
  <sheetViews>
    <sheetView tabSelected="1" topLeftCell="A16" zoomScaleNormal="100" workbookViewId="0">
      <selection activeCell="D26" sqref="D26:F26"/>
    </sheetView>
  </sheetViews>
  <sheetFormatPr defaultColWidth="9.140625" defaultRowHeight="12.75"/>
  <cols>
    <col min="1" max="1" width="4.85546875" style="21" customWidth="1"/>
    <col min="2" max="2" width="9.85546875" style="21" customWidth="1"/>
    <col min="3" max="3" width="42.140625" style="21" customWidth="1"/>
    <col min="4" max="4" width="14.42578125" style="21" customWidth="1"/>
    <col min="5" max="5" width="13.28515625" style="21" customWidth="1"/>
    <col min="6" max="6" width="12" style="21" customWidth="1"/>
    <col min="7" max="16384" width="9.140625" style="21"/>
  </cols>
  <sheetData>
    <row r="1" spans="1:11">
      <c r="F1" s="21" t="s">
        <v>30</v>
      </c>
    </row>
    <row r="2" spans="1:11" ht="15.75">
      <c r="B2" s="70" t="s">
        <v>17</v>
      </c>
      <c r="C2" s="70"/>
      <c r="D2" s="70"/>
      <c r="E2" s="70"/>
      <c r="F2" s="70"/>
    </row>
    <row r="3" spans="1:11" ht="15.75">
      <c r="B3" s="70" t="s">
        <v>62</v>
      </c>
      <c r="C3" s="70"/>
      <c r="D3" s="70"/>
      <c r="E3" s="70"/>
      <c r="F3" s="70"/>
    </row>
    <row r="4" spans="1:11" ht="15.75">
      <c r="B4" s="27"/>
    </row>
    <row r="5" spans="1:11" ht="16.899999999999999" customHeight="1">
      <c r="A5" s="22" t="s">
        <v>29</v>
      </c>
      <c r="B5" s="28">
        <v>1200000</v>
      </c>
      <c r="C5" s="74" t="s">
        <v>41</v>
      </c>
      <c r="D5" s="74"/>
      <c r="E5" s="74"/>
      <c r="F5" s="74"/>
      <c r="G5" s="23"/>
      <c r="H5" s="23"/>
    </row>
    <row r="6" spans="1:11" s="23" customFormat="1" ht="16.899999999999999" customHeight="1">
      <c r="A6" s="24"/>
      <c r="B6" s="29" t="s">
        <v>1</v>
      </c>
      <c r="C6" s="21" t="s">
        <v>2</v>
      </c>
      <c r="D6" s="21"/>
      <c r="E6" s="21"/>
      <c r="F6" s="21"/>
      <c r="I6" s="21"/>
      <c r="J6" s="21"/>
      <c r="K6" s="21"/>
    </row>
    <row r="7" spans="1:11" ht="16.899999999999999" customHeight="1">
      <c r="A7" s="22" t="s">
        <v>3</v>
      </c>
      <c r="B7" s="12">
        <v>1210000</v>
      </c>
      <c r="C7" s="74" t="s">
        <v>41</v>
      </c>
      <c r="D7" s="74"/>
      <c r="E7" s="74"/>
      <c r="F7" s="74"/>
      <c r="G7" s="23"/>
      <c r="H7" s="23"/>
    </row>
    <row r="8" spans="1:11" ht="16.899999999999999" customHeight="1">
      <c r="A8" s="22"/>
      <c r="B8" s="29" t="s">
        <v>1</v>
      </c>
      <c r="C8" s="21" t="s">
        <v>2</v>
      </c>
      <c r="G8" s="23"/>
      <c r="H8" s="23"/>
    </row>
    <row r="9" spans="1:11" ht="36.75" customHeight="1">
      <c r="A9" s="22" t="s">
        <v>4</v>
      </c>
      <c r="B9" s="28">
        <v>1210160</v>
      </c>
      <c r="C9" s="75" t="s">
        <v>73</v>
      </c>
      <c r="D9" s="75"/>
      <c r="E9" s="75"/>
      <c r="F9" s="75"/>
      <c r="G9" s="23"/>
      <c r="H9" s="23"/>
      <c r="I9" s="11"/>
      <c r="J9" s="11"/>
      <c r="K9" s="11"/>
    </row>
    <row r="10" spans="1:11">
      <c r="B10" s="29" t="s">
        <v>1</v>
      </c>
      <c r="C10" s="21" t="s">
        <v>8</v>
      </c>
      <c r="G10" s="23"/>
      <c r="H10" s="23"/>
    </row>
    <row r="11" spans="1:11">
      <c r="G11" s="23"/>
      <c r="H11" s="23"/>
    </row>
    <row r="12" spans="1:11" ht="15.75">
      <c r="B12" s="22" t="s">
        <v>18</v>
      </c>
      <c r="G12" s="23"/>
      <c r="H12" s="23"/>
    </row>
    <row r="13" spans="1:11" ht="15.75">
      <c r="B13" s="22"/>
      <c r="G13" s="23"/>
      <c r="H13" s="23"/>
    </row>
    <row r="14" spans="1:11" ht="25.7" customHeight="1">
      <c r="B14" s="71" t="s">
        <v>5</v>
      </c>
      <c r="C14" s="72" t="s">
        <v>28</v>
      </c>
      <c r="D14" s="71" t="s">
        <v>19</v>
      </c>
      <c r="E14" s="71"/>
      <c r="F14" s="71"/>
    </row>
    <row r="15" spans="1:11" ht="25.5">
      <c r="B15" s="71"/>
      <c r="C15" s="73"/>
      <c r="D15" s="16" t="s">
        <v>20</v>
      </c>
      <c r="E15" s="16" t="s">
        <v>21</v>
      </c>
      <c r="F15" s="16" t="s">
        <v>22</v>
      </c>
    </row>
    <row r="16" spans="1:11" ht="15.75">
      <c r="B16" s="30">
        <v>1</v>
      </c>
      <c r="C16" s="30">
        <v>2</v>
      </c>
      <c r="D16" s="30">
        <v>3</v>
      </c>
      <c r="E16" s="30">
        <v>4</v>
      </c>
      <c r="F16" s="30">
        <v>5</v>
      </c>
    </row>
    <row r="17" spans="2:6" ht="15.75">
      <c r="B17" s="31"/>
      <c r="C17" s="31"/>
      <c r="D17" s="30" t="s">
        <v>7</v>
      </c>
      <c r="E17" s="30" t="s">
        <v>7</v>
      </c>
      <c r="F17" s="30" t="s">
        <v>7</v>
      </c>
    </row>
    <row r="18" spans="2:6" ht="40.5" customHeight="1">
      <c r="B18" s="30">
        <v>1</v>
      </c>
      <c r="C18" s="32" t="s">
        <v>39</v>
      </c>
      <c r="D18" s="51"/>
      <c r="E18" s="51">
        <v>214.9</v>
      </c>
      <c r="F18" s="51"/>
    </row>
    <row r="19" spans="2:6" ht="70.900000000000006" customHeight="1">
      <c r="B19" s="30">
        <v>2</v>
      </c>
      <c r="C19" s="32" t="s">
        <v>74</v>
      </c>
      <c r="D19" s="51">
        <v>117.6</v>
      </c>
      <c r="E19" s="51"/>
      <c r="F19" s="51"/>
    </row>
    <row r="20" spans="2:6" s="25" customFormat="1" ht="29.25" customHeight="1">
      <c r="B20" s="33"/>
      <c r="C20" s="33" t="s">
        <v>23</v>
      </c>
      <c r="D20" s="52">
        <v>220.8</v>
      </c>
      <c r="E20" s="52"/>
      <c r="F20" s="52"/>
    </row>
    <row r="21" spans="2:6" s="26" customFormat="1" ht="11.25">
      <c r="B21" s="34" t="s">
        <v>48</v>
      </c>
    </row>
    <row r="22" spans="2:6" ht="15.75">
      <c r="B22" s="22"/>
    </row>
    <row r="23" spans="2:6" ht="15.75">
      <c r="B23" s="22" t="s">
        <v>24</v>
      </c>
    </row>
    <row r="24" spans="2:6" ht="15.75" hidden="1">
      <c r="B24" s="22"/>
    </row>
    <row r="25" spans="2:6" ht="49.5" customHeight="1">
      <c r="B25" s="16" t="s">
        <v>5</v>
      </c>
      <c r="C25" s="16" t="s">
        <v>27</v>
      </c>
      <c r="D25" s="71" t="s">
        <v>25</v>
      </c>
      <c r="E25" s="71"/>
      <c r="F25" s="71"/>
    </row>
    <row r="26" spans="2:6" ht="15.75">
      <c r="B26" s="30">
        <v>1</v>
      </c>
      <c r="C26" s="30">
        <v>2</v>
      </c>
      <c r="D26" s="77">
        <v>3</v>
      </c>
      <c r="E26" s="77"/>
      <c r="F26" s="77"/>
    </row>
    <row r="27" spans="2:6" ht="15.75">
      <c r="B27" s="30"/>
      <c r="C27" s="32"/>
      <c r="D27" s="71"/>
      <c r="E27" s="71"/>
      <c r="F27" s="71"/>
    </row>
    <row r="28" spans="2:6" ht="15.75">
      <c r="B28" s="30"/>
      <c r="C28" s="32"/>
      <c r="D28" s="71"/>
      <c r="E28" s="71"/>
      <c r="F28" s="71"/>
    </row>
    <row r="29" spans="2:6">
      <c r="B29" s="34" t="s">
        <v>49</v>
      </c>
      <c r="C29" s="26"/>
    </row>
    <row r="32" spans="2:6" ht="48.6" customHeight="1">
      <c r="B32" s="64" t="s">
        <v>76</v>
      </c>
      <c r="C32" s="64"/>
      <c r="D32" s="53"/>
      <c r="E32" s="76" t="s">
        <v>75</v>
      </c>
      <c r="F32" s="76"/>
    </row>
    <row r="33" spans="2:6" ht="15.75">
      <c r="B33" s="22"/>
      <c r="C33" s="22"/>
      <c r="D33" s="22" t="s">
        <v>26</v>
      </c>
      <c r="E33" s="22" t="s">
        <v>34</v>
      </c>
      <c r="F33" s="22"/>
    </row>
  </sheetData>
  <mergeCells count="14">
    <mergeCell ref="B32:C32"/>
    <mergeCell ref="D27:F27"/>
    <mergeCell ref="D28:F28"/>
    <mergeCell ref="C14:C15"/>
    <mergeCell ref="C5:F5"/>
    <mergeCell ref="C7:F7"/>
    <mergeCell ref="C9:F9"/>
    <mergeCell ref="E32:F32"/>
    <mergeCell ref="D26:F26"/>
    <mergeCell ref="B2:F2"/>
    <mergeCell ref="B3:F3"/>
    <mergeCell ref="B14:B15"/>
    <mergeCell ref="D14:F14"/>
    <mergeCell ref="D25:F25"/>
  </mergeCells>
  <pageMargins left="0.70866141732283472" right="0.70866141732283472" top="0.74803149606299213" bottom="0.74803149606299213" header="0.31496062992125984" footer="0.31496062992125984"/>
  <pageSetup paperSize="9" scale="9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Аналіз0160</vt:lpstr>
      <vt:lpstr>Дод 1 0160</vt:lpstr>
      <vt:lpstr>Аналіз0160!Область_печати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User</cp:lastModifiedBy>
  <cp:lastPrinted>2022-01-27T12:02:01Z</cp:lastPrinted>
  <dcterms:created xsi:type="dcterms:W3CDTF">1996-10-08T23:32:33Z</dcterms:created>
  <dcterms:modified xsi:type="dcterms:W3CDTF">2022-01-31T07:55:56Z</dcterms:modified>
</cp:coreProperties>
</file>