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definedNames>
    <definedName name="_xlnm.Print_Area" localSheetId="0">Лист1!$A$1:$K$125</definedName>
  </definedNames>
  <calcPr calcId="125725"/>
</workbook>
</file>

<file path=xl/calcChain.xml><?xml version="1.0" encoding="utf-8"?>
<calcChain xmlns="http://schemas.openxmlformats.org/spreadsheetml/2006/main">
  <c r="J34" i="1"/>
  <c r="J52"/>
  <c r="J46" l="1"/>
  <c r="J106" l="1"/>
  <c r="J72"/>
  <c r="J71" s="1"/>
  <c r="J24"/>
  <c r="J101"/>
  <c r="J84"/>
  <c r="J83" s="1"/>
  <c r="J42" l="1"/>
  <c r="J30"/>
  <c r="J32"/>
  <c r="J61"/>
  <c r="J21"/>
  <c r="J67" l="1"/>
  <c r="J65"/>
  <c r="J93"/>
  <c r="J115" l="1"/>
  <c r="J113"/>
  <c r="J108"/>
  <c r="J111"/>
  <c r="J118"/>
  <c r="J120"/>
  <c r="J103"/>
  <c r="J105"/>
  <c r="J117" l="1"/>
  <c r="J107"/>
  <c r="J79"/>
  <c r="J76"/>
  <c r="J69"/>
  <c r="J63"/>
  <c r="J60"/>
  <c r="J57"/>
  <c r="J54"/>
  <c r="J47"/>
  <c r="J49"/>
  <c r="J37"/>
  <c r="J31"/>
  <c r="J27"/>
  <c r="J17"/>
  <c r="J36" l="1"/>
  <c r="J75"/>
  <c r="J62"/>
  <c r="J56"/>
  <c r="J20" l="1"/>
  <c r="J19" l="1"/>
  <c r="J25" l="1"/>
  <c r="J12" l="1"/>
  <c r="J11" s="1"/>
  <c r="J15" s="1"/>
  <c r="J23" l="1"/>
  <c r="J16" l="1"/>
  <c r="J29"/>
  <c r="J122" l="1"/>
  <c r="J123" s="1"/>
</calcChain>
</file>

<file path=xl/sharedStrings.xml><?xml version="1.0" encoding="utf-8"?>
<sst xmlns="http://schemas.openxmlformats.org/spreadsheetml/2006/main" count="338" uniqueCount="211">
  <si>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</si>
  <si>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</si>
  <si>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</si>
  <si>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</si>
  <si>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</si>
  <si>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</si>
  <si>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</si>
  <si>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</si>
  <si>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</si>
  <si>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</si>
  <si>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</si>
  <si>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</si>
  <si>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</si>
  <si>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</si>
  <si>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</si>
  <si>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</si>
  <si>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</si>
  <si>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</si>
  <si>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</si>
  <si>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</si>
  <si>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</si>
  <si>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</si>
  <si>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</si>
  <si>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</si>
  <si>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</si>
  <si>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</si>
  <si>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</si>
  <si>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</si>
  <si>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</si>
  <si>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</si>
  <si>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</si>
  <si>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</si>
  <si>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0617520</t>
  </si>
  <si>
    <t>0212030</t>
  </si>
  <si>
    <t>2030</t>
  </si>
  <si>
    <t>0733</t>
  </si>
  <si>
    <t>Лікарсько-акушерська допомога вагітним, породіллям та новонародженим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</si>
  <si>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</si>
  <si>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</si>
  <si>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</si>
  <si>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</si>
  <si>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</si>
  <si>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</si>
  <si>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</si>
  <si>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</si>
  <si>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</si>
  <si>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</si>
  <si>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</si>
  <si>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</si>
  <si>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</si>
  <si>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</si>
  <si>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</si>
  <si>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</si>
  <si>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</si>
  <si>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</si>
  <si>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</si>
  <si>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</si>
  <si>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</si>
  <si>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</si>
  <si>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</si>
  <si>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</si>
  <si>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</si>
  <si>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</si>
  <si>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</si>
  <si>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</si>
  <si>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</si>
  <si>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</si>
  <si>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</si>
  <si>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</si>
  <si>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</si>
  <si>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</si>
  <si>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</si>
  <si>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</si>
  <si>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</si>
  <si>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</si>
  <si>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</si>
  <si>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</si>
  <si>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</si>
  <si>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</si>
  <si>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</si>
  <si>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</si>
  <si>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</si>
  <si>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</si>
  <si>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1014060</t>
  </si>
  <si>
    <t>4060</t>
  </si>
  <si>
    <t>0828</t>
  </si>
  <si>
    <t>0910</t>
  </si>
  <si>
    <t>0610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</si>
  <si>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</si>
  <si>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</si>
  <si>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</si>
  <si>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</si>
  <si>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</si>
  <si>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</si>
  <si>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</si>
  <si>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Забез.діяльності палаців і будинків культури, клубів, центр.дозв.та інших клуб.закладів</t>
  </si>
  <si>
    <t>1011080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</si>
  <si>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</si>
  <si>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</si>
  <si>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</si>
  <si>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Реконструкція скверу Б.Хмельницького, в т.ч. ПКД</t>
  </si>
  <si>
    <t>Капітальний ремонт дороги по вул. Богушевича в м. Ніжин, Чернігівської обл., в т.ч. ПКД</t>
  </si>
  <si>
    <t>3110160</t>
  </si>
  <si>
    <t>0213133</t>
  </si>
  <si>
    <t>3133</t>
  </si>
  <si>
    <t>Інші заходи та заклади молодіжної політики</t>
  </si>
  <si>
    <t>1041</t>
  </si>
  <si>
    <t>0921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</si>
  <si>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</si>
  <si>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</si>
  <si>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</si>
  <si>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</si>
  <si>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1216030</t>
  </si>
  <si>
    <t>Організація благоустрою населених пунктів</t>
  </si>
  <si>
    <t>Придбання багаторічних рослин</t>
  </si>
  <si>
    <t>0210180</t>
  </si>
  <si>
    <t>0180</t>
  </si>
  <si>
    <t>0133</t>
  </si>
  <si>
    <t>Інша діяльність у сфері державного управління</t>
  </si>
  <si>
    <t>Реконструкція парку ім. Т. Шевченко, в т.ч. ПКД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</si>
  <si>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 в т.ч ПКД                                                                                                    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</si>
  <si>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</si>
  <si>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</si>
  <si>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Реконструкція трибун та огорожі на стадіоні "Спартак" в м.Ніжин, вул.Полковника Розумовського,5, в т.ч. ПКД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</si>
  <si>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</si>
  <si>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</si>
  <si>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у 2022році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</si>
  <si>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</si>
  <si>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</si>
  <si>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</si>
  <si>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</si>
  <si>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</si>
  <si>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Обсягкапітальних вкладень місцевого бюджету всього, гривень</t>
  </si>
  <si>
    <t>Очікуваний рівень готовності проекту на кінець 2022 року</t>
  </si>
  <si>
    <t>Реконструкція Графського парку та скверу Театральний, в т.ч. ПКД</t>
  </si>
  <si>
    <t>Придбання обладнання та предметів довгострокового користування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</si>
  <si>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2022- 2024оки</t>
  </si>
  <si>
    <t>МЦП "Розробка схем та пректних рішень масового застосування та детального планування  на 2022 рік"</t>
  </si>
  <si>
    <t>Обсяг капітальних вкладень місцевого бюджету у 2022 році, гривень</t>
  </si>
  <si>
    <t>Пральні машини для ЗДО  №2, №25</t>
  </si>
  <si>
    <t>Капітальний ремонт дахуДНЗ №16, в т.ч. ПВР</t>
  </si>
  <si>
    <t>Капітальний ремонт системи водовідведення ДНЗ №17, в т.ч. ПВР</t>
  </si>
  <si>
    <t>Капітальний ремонт системи водовідведення ДНЗ №25, в т.ч. ПВР</t>
  </si>
  <si>
    <t xml:space="preserve">Насоси в газову котельню (2 шт.) для ЗОШ№6; пральна машина для НВК №16, котел для ЗОШ №13 </t>
  </si>
  <si>
    <t>Капітальний ремонт даху ННВК №16, в т.ч. ПКД</t>
  </si>
  <si>
    <t>Тепловий лічильник для централізованої бухгалтерії</t>
  </si>
  <si>
    <t>Капітальний ремонт фасаду приміщення за адр.м.Ніжин вул.Яворського,6.7,  в т.ч. ПВР</t>
  </si>
  <si>
    <t>0611070</t>
  </si>
  <si>
    <t>1070</t>
  </si>
  <si>
    <t>Надання позашкільної освіти закладам позашкільної освіти,заходи із позашкільної роботи з дітьми</t>
  </si>
  <si>
    <t>Капітальний ремонт туалетних кімнат у приміщенні Територіального центру по вул. Шеченка,99-Є у м. Ніжин Чернігівської обл, в т.ч.ПКД</t>
  </si>
  <si>
    <t>Інтерактивна дошка для ДХШ,комплект звукопідсилюючої апаратури для "Української світлиці ДХШ</t>
  </si>
  <si>
    <t>Придбання вітчизняної та зарубіжної книжкової продукції для бібліотек</t>
  </si>
  <si>
    <t>Світлодіодні прожектори 2шт</t>
  </si>
  <si>
    <t>Капітальний ремонт системи опалення в адмінбудівлі  з заміною котла, в т.ч. ПКД</t>
  </si>
  <si>
    <t>МЦП співфінансування робіт з ремонту багатоквартирних житлових будинків Ніжинської міської тертторіальної громади на 2022 рік, в т.ч. ліфти-600,0 тис.грн, поркрівля-1100,0 тис.грн</t>
  </si>
  <si>
    <t>Придбання автобусних зупинок 2 шт, елементів благоустрою</t>
  </si>
  <si>
    <t>Артезіанська свердловина по вул. Червонокозача,5 м.Ніжин Чернігівської області-будівництво</t>
  </si>
  <si>
    <t xml:space="preserve">Капітальний ремонт пішохідної частини тротуару біля будинку №11 по вул.Шевченка в м.Ніжин, Чернігівської обл. в т.ч ПКД                                                                                                    </t>
  </si>
  <si>
    <t>Реконструкція тротуару по вул. Чернігівська м.Ніжин, в т.ч. ПКД</t>
  </si>
  <si>
    <t>12017520</t>
  </si>
  <si>
    <t>3710160</t>
  </si>
  <si>
    <t xml:space="preserve">Придбання кондиціонерів </t>
  </si>
  <si>
    <t>Капітальний ремонт даху приміщення по вул. Овдіївська,5, вт.ч. ПКД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</si>
  <si>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торгів"</t>
  </si>
  <si>
    <t>Міська програма реалізації повноважень міської ради у галузі земельних відносин на 2022рік</t>
  </si>
  <si>
    <t>Програма  інформатизації діяльності Управління житлово-комунального господарства та будівництва Ніжинської міської ради Чернігівської області на 2020-2022 роки</t>
  </si>
  <si>
    <t>МЦП співфінансування робіт з ремонту та утримання фасадів багатоквартирних житлових будинків центральних вулиць та вулиць історичних частин м. Ніжина на 2022рік (кап.рем.цоколю по вул.Шевченка,№74а, №99-2в, будинку по вул. Батюка,№7а, фасаду по вул. Глібова,№10, Богушевича,№6а)</t>
  </si>
  <si>
    <t xml:space="preserve">Міська програма утримання та забезпечення діяльності КЗ Ніжинський міський молодіжний центр Ніжинської міської ради на 2019-2022роки </t>
  </si>
  <si>
    <t>Придбання техніки</t>
  </si>
  <si>
    <t>Будівництво системи передачі даних та відеоспостереження м. Ніжин, Чернігівської обл.в т.ч. ПКД</t>
  </si>
  <si>
    <t>Будівництво ФОК з басейнами (типової будівлі басейну "Н2О-Classic") по вул.Незалежності, м.Ніжин, Чернігівська обл., в т.ч.ПВР</t>
  </si>
  <si>
    <t>Реконструкція самопливного колектору по вул.Шевченка та вул.Синяківська в м.Ніжин Чернігівської обл., в т.ч.ПКД</t>
  </si>
  <si>
    <t>Реконструкція КНС біля р.Остер по вул. Набережна в м.Ніжин Чернігівської обл.</t>
  </si>
  <si>
    <t>Капітальний ремонт дороги по вул.Незалежності на ділянці від вул.Синіківська до вул.Генерала Корчагіна м.Ніжин, в т.ч.ПКД</t>
  </si>
  <si>
    <t xml:space="preserve">Капітальний ремонт дороги по вул.Сакко і Ванцетті м.Ніжин,в т.ч.ПКД </t>
  </si>
  <si>
    <t>Капітальний ремонт дороги вул.Гоголя м.Ніжин, Чернігівської обл., в т.ч. ПКД</t>
  </si>
  <si>
    <t>Облаштування одностороннього руху по вул. Московській вздовж ринку, в т.ч. ПКД</t>
  </si>
  <si>
    <t>Капітальний ремонт тротуарів (вул.Овдіївська, Шевченка, Московська, Синяківська), в т.ч. ПКД</t>
  </si>
  <si>
    <t>Програма інформатизації діяльності виконавчого комітету Ніжинської міської ради Чернігівської області на 2020-2022роки ( КНП ЦМЛ-200,0 тис.грн, П/б-40,0 тис.грн )</t>
  </si>
  <si>
    <t>Капітальний ремонт даху ЗОШ № 15, в т.ч. ПКД</t>
  </si>
  <si>
    <t>Придбання ЧПУ станка (верстат деревообробний фрезерний з ЧПУ для СЮТ</t>
  </si>
  <si>
    <t>Забезпечення діяльності інших закладів освіти</t>
  </si>
  <si>
    <t>0611141</t>
  </si>
  <si>
    <t>0212010</t>
  </si>
  <si>
    <t>2010</t>
  </si>
  <si>
    <t>0731</t>
  </si>
  <si>
    <t>Багатопрофільна стаціонарна медична допомога населенню</t>
  </si>
  <si>
    <t>Міська цільова програма оснащення медичною технікою та виробами медичного призначення на 2020-2022 рр.((ендоскопічна стійка з процесом та монітором, відеогастроскоп, відеоколоноскоп, портативний коагулометр, лапароскопічна стійка з набором інструментів, помпа для ентерального харчування 2 шт)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</si>
  <si>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2020-2022роки, в т.ч.  НЦСССДМ-25,0 тис.грн</t>
  </si>
  <si>
    <t>Програма інформатизації діяльності виконавчого комітету Ніжинської міської ради Чернігівської області на 2020-2022роки (Виконком-620,1тис.грн)</t>
  </si>
  <si>
    <t>Капітальний ремонт вхідних вузлів і віконних блоків у ЗОШ № 3</t>
  </si>
  <si>
    <t>Капітальний ремонт боксерського залу за адр.вул. Прилуцька,156, в т. ч. ПКД</t>
  </si>
  <si>
    <t>Реконструкція скверу Героям Крут, в т.ч. ПКД</t>
  </si>
  <si>
    <t>Міська цільова програма  "Фінансова підтримка та розвиток  КНП "Ніжинський міський пологовий будинок на 2022р"(придб.мед.обл.-230,0 тис.грн,  кап.рем.господар.блоку-920,240 тис.грн., придбання легкового автомобіля та генератора - 901,0 тис. грн.)</t>
  </si>
  <si>
    <r>
      <t>МЦП "Розвитку та фінансової підтримки комунальних підприємств Ніжинської міської ТГ на 2022 рік" (</t>
    </r>
    <r>
      <rPr>
        <b/>
        <sz val="10"/>
        <color indexed="8"/>
        <rFont val="Times New Roman"/>
        <family val="1"/>
        <charset val="204"/>
      </rPr>
      <t>КП "НУВКГ-2760,0 тис.грн</t>
    </r>
    <r>
      <rPr>
        <sz val="10"/>
        <color indexed="8"/>
        <rFont val="Times New Roman"/>
        <family val="1"/>
        <charset val="204"/>
      </rPr>
      <t xml:space="preserve">  (придб.швонарізчика-72,0 тис.грн, віброплити для ущільнення грунту/асфальту-54,5 тис.грн,молотка відбійного Bosch-55,0 тис.грн, Мотопомпи Honda WT 40 XK3 DE -76,0 тис.грн,Генератора бензинового Konner&amp;Sohnen KS 10000-49,0 тис.грн,Зварювального інверторного апарату Tesla Weld MMA 291-9,0 тис.грн,Мотокоси STIHL FS 70 C-E-20,0тис.грн,Бензопили STIHL MS 250 -12,0 тис.грн,Модернізація комп'ютерної техніки та програмного забезпечення-69,0тис.грн,вантажного мікроавтобуса Renault Trafic -705,4 тис.грн,каналопромивальної машини ROM EcoNomic-490,0тис.грн,фрези Stehr SKF 950 XL -1148,1 тис.грн; </t>
    </r>
    <r>
      <rPr>
        <b/>
        <sz val="10"/>
        <color indexed="8"/>
        <rFont val="Times New Roman"/>
        <family val="1"/>
        <charset val="204"/>
      </rPr>
      <t xml:space="preserve"> КП "ВУКГ"-1400,0 тис.грн</t>
    </r>
    <r>
      <rPr>
        <sz val="10"/>
        <color indexed="8"/>
        <rFont val="Times New Roman"/>
        <family val="1"/>
        <charset val="204"/>
      </rPr>
      <t xml:space="preserve"> (придбання техніки)</t>
    </r>
    <r>
      <rPr>
        <sz val="11"/>
        <color indexed="8"/>
        <rFont val="Times New Roman"/>
        <family val="1"/>
        <charset val="204"/>
      </rPr>
      <t>;</t>
    </r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</si>
  <si>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</si>
  <si>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до рiшення виконавчого комітету Ніжинської міської ради</t>
  </si>
  <si>
    <t>Додаток 6-1</t>
  </si>
  <si>
    <t xml:space="preserve">                                      Перший заступник міського голови  з питань діяльності виконавчих органів ради                              Федір ВОВЧЕНКО                 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</si>
  <si>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</si>
  <si>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</si>
  <si>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Субвенція з місцевого бюджету на надання державної підтримки особам з особливими освітніми потребами за раїунок відповідної субвенції з державного бюджету на 2022рік</t>
  </si>
  <si>
    <t>0218410</t>
  </si>
  <si>
    <t>8410</t>
  </si>
  <si>
    <t>Фінансова підтримка засобів масової інформації</t>
  </si>
  <si>
    <t xml:space="preserve">Програма  забезпечення  діяльності  комунального підприємства  «Ніжин  ФМ»  Ніжинської  міської  ради  Чернігівської  області на 2022рік 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</si>
  <si>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</si>
  <si>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 xml:space="preserve">                                                                                                               код бюджету 25538000000                            від "   "грудня 2021 року</t>
  </si>
  <si>
    <t xml:space="preserve">                                                             "Про  бюджет Ніжинської міської територіальної громади на 2022 рік" </t>
  </si>
  <si>
    <t>Розподіл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</si>
</sst>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26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18" fillId="0" borderId="0" xfId="0" applyFont="1"/>
    <xf numFmtId="0" fontId="13" fillId="0" borderId="1" xfId="0" applyFont="1" applyBorder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 indent="1"/>
    </xf>
    <xf numFmtId="0" fontId="21" fillId="0" borderId="1" xfId="0" applyFont="1" applyBorder="1" applyAlignment="1">
      <alignment wrapText="1"/>
    </xf>
    <xf numFmtId="0" fontId="0" fillId="3" borderId="1" xfId="0" applyFill="1" applyBorder="1"/>
    <xf numFmtId="0" fontId="22" fillId="0" borderId="1" xfId="0" applyFont="1" applyFill="1" applyBorder="1" applyAlignment="1">
      <alignment wrapText="1"/>
    </xf>
    <xf numFmtId="0" fontId="0" fillId="0" borderId="3" xfId="0" applyBorder="1"/>
    <xf numFmtId="0" fontId="0" fillId="0" borderId="4" xfId="0" applyBorder="1"/>
    <xf numFmtId="0" fontId="21" fillId="0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8" fillId="0" borderId="1" xfId="0" applyFont="1" applyBorder="1" applyAlignment="1">
      <alignment vertical="center"/>
    </xf>
    <xf numFmtId="0" fontId="4" fillId="0" borderId="1" xfId="0" applyNumberFormat="1" applyFont="1" applyFill="1" applyBorder="1" applyAlignment="1">
      <alignment wrapText="1"/>
    </xf>
    <xf numFmtId="0" fontId="0" fillId="5" borderId="1" xfId="0" applyFill="1" applyBorder="1"/>
    <xf numFmtId="0" fontId="10" fillId="5" borderId="1" xfId="0" applyFont="1" applyFill="1" applyBorder="1" applyAlignment="1">
      <alignment wrapText="1"/>
    </xf>
    <xf numFmtId="0" fontId="12" fillId="5" borderId="1" xfId="0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25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0" fontId="13" fillId="0" borderId="4" xfId="0" applyFont="1" applyBorder="1"/>
    <xf numFmtId="0" fontId="19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25"/>
  <sheetViews>
    <sheetView tabSelected="1" showWhiteSpace="0" topLeftCell="F18" zoomScaleNormal="100" zoomScaleSheetLayoutView="75" workbookViewId="0">
      <selection activeCell="P23" sqref="P23"/>
    </sheetView>
  </sheetViews>
  <sheetFormatPr defaultRowHeight="12.75"/>
  <cols>
    <col min="1" max="1" width="8.57031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10" width="14" customWidth="1"/>
    <col min="11" max="11" width="10.85546875" customWidth="1"/>
  </cols>
  <sheetData>
    <row r="1" spans="1:11">
      <c r="H1" s="4" t="s">
        <v>198</v>
      </c>
      <c r="I1" s="4"/>
      <c r="J1" s="4"/>
    </row>
    <row r="2" spans="1:11">
      <c r="D2" s="64"/>
      <c r="F2" s="121" t="s">
        <v>197</v>
      </c>
      <c r="G2" s="121"/>
      <c r="H2" s="121"/>
      <c r="I2" s="121"/>
      <c r="J2" s="121"/>
      <c r="K2" s="121"/>
    </row>
    <row r="3" spans="1:11">
      <c r="E3" s="121" t="s">
        <v>209</v>
      </c>
      <c r="F3" s="121"/>
      <c r="G3" s="121"/>
      <c r="H3" s="121"/>
      <c r="I3" s="121"/>
      <c r="J3" s="121"/>
      <c r="K3" s="121"/>
    </row>
    <row r="4" spans="1:11">
      <c r="E4" s="125" t="s">
        <v>208</v>
      </c>
      <c r="F4" s="125"/>
      <c r="G4" s="125"/>
      <c r="H4" s="125"/>
      <c r="I4" s="125"/>
      <c r="J4" s="125"/>
      <c r="K4" s="125"/>
    </row>
    <row r="5" spans="1:11" ht="15.75">
      <c r="A5" s="123" t="s">
        <v>210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</row>
    <row r="6" spans="1:11" ht="30.75" customHeight="1">
      <c r="A6" s="124" t="s">
        <v>207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</row>
    <row r="7" spans="1:11" ht="15.75">
      <c r="A7" s="123" t="s">
        <v>126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</row>
    <row r="8" spans="1:11">
      <c r="A8" s="125">
        <v>25538000000</v>
      </c>
      <c r="B8" s="125"/>
    </row>
    <row r="9" spans="1:11">
      <c r="A9" s="122" t="s">
        <v>0</v>
      </c>
      <c r="B9" s="122"/>
    </row>
    <row r="10" spans="1:11" ht="75.75" customHeight="1">
      <c r="A10" s="2" t="s">
        <v>127</v>
      </c>
      <c r="B10" s="2" t="s">
        <v>128</v>
      </c>
      <c r="C10" s="2" t="s">
        <v>3</v>
      </c>
      <c r="D10" s="3" t="s">
        <v>1</v>
      </c>
      <c r="E10" s="3" t="s">
        <v>129</v>
      </c>
      <c r="F10" s="3" t="s">
        <v>130</v>
      </c>
      <c r="G10" s="3" t="s">
        <v>131</v>
      </c>
      <c r="H10" s="3" t="s">
        <v>2</v>
      </c>
      <c r="I10" s="3" t="s">
        <v>132</v>
      </c>
      <c r="J10" s="3" t="s">
        <v>138</v>
      </c>
      <c r="K10" s="3" t="s">
        <v>133</v>
      </c>
    </row>
    <row r="11" spans="1:11" ht="25.5">
      <c r="A11" s="8">
        <v>1200000</v>
      </c>
      <c r="B11" s="46">
        <v>12</v>
      </c>
      <c r="C11" s="8"/>
      <c r="D11" s="13" t="s">
        <v>7</v>
      </c>
      <c r="E11" s="7"/>
      <c r="F11" s="7"/>
      <c r="G11" s="7"/>
      <c r="H11" s="7"/>
      <c r="I11" s="12"/>
      <c r="J11" s="10">
        <f>J12</f>
        <v>2100000</v>
      </c>
      <c r="K11" s="7"/>
    </row>
    <row r="12" spans="1:11" ht="27" customHeight="1">
      <c r="A12" s="69">
        <v>1217330</v>
      </c>
      <c r="B12" s="69">
        <v>7330</v>
      </c>
      <c r="C12" s="70" t="s">
        <v>22</v>
      </c>
      <c r="D12" s="13" t="s">
        <v>59</v>
      </c>
      <c r="E12" s="7"/>
      <c r="F12" s="7"/>
      <c r="G12" s="7"/>
      <c r="H12" s="7"/>
      <c r="J12" s="66">
        <f>J13+J14</f>
        <v>2100000</v>
      </c>
      <c r="K12" s="7"/>
    </row>
    <row r="13" spans="1:11" ht="39.75" customHeight="1">
      <c r="A13" s="12"/>
      <c r="B13" s="72">
        <v>3122</v>
      </c>
      <c r="C13" s="61"/>
      <c r="D13" s="22" t="s">
        <v>56</v>
      </c>
      <c r="E13" s="40" t="s">
        <v>170</v>
      </c>
      <c r="F13" s="7"/>
      <c r="G13" s="7"/>
      <c r="H13" s="7"/>
      <c r="I13" s="12"/>
      <c r="J13" s="42">
        <v>100000</v>
      </c>
      <c r="K13" s="7">
        <v>100</v>
      </c>
    </row>
    <row r="14" spans="1:11" ht="30" customHeight="1">
      <c r="A14" s="12"/>
      <c r="B14" s="85">
        <v>3142</v>
      </c>
      <c r="C14" s="75"/>
      <c r="D14" s="62" t="s">
        <v>58</v>
      </c>
      <c r="E14" s="100" t="s">
        <v>134</v>
      </c>
      <c r="F14" s="7">
        <v>2022</v>
      </c>
      <c r="G14" s="7"/>
      <c r="H14" s="7"/>
      <c r="J14" s="42">
        <v>2000000</v>
      </c>
      <c r="K14" s="7">
        <v>100</v>
      </c>
    </row>
    <row r="15" spans="1:11" ht="17.25" customHeight="1">
      <c r="A15" s="14"/>
      <c r="B15" s="14"/>
      <c r="C15" s="14"/>
      <c r="D15" s="14"/>
      <c r="E15" s="15" t="s">
        <v>9</v>
      </c>
      <c r="F15" s="14"/>
      <c r="G15" s="14"/>
      <c r="H15" s="14"/>
      <c r="I15" s="101"/>
      <c r="J15" s="16">
        <f>J11</f>
        <v>2100000</v>
      </c>
      <c r="K15" s="14"/>
    </row>
    <row r="16" spans="1:11" ht="18.75" customHeight="1">
      <c r="A16" s="20" t="s">
        <v>10</v>
      </c>
      <c r="B16" s="49" t="s">
        <v>12</v>
      </c>
      <c r="C16" s="11"/>
      <c r="D16" s="18" t="s">
        <v>11</v>
      </c>
      <c r="E16" s="11"/>
      <c r="F16" s="11"/>
      <c r="G16" s="11"/>
      <c r="H16" s="11"/>
      <c r="I16" s="12"/>
      <c r="J16" s="23">
        <f>J17+J21+J23+J25+J27+J29+J31+J34</f>
        <v>10683840</v>
      </c>
      <c r="K16" s="11"/>
    </row>
    <row r="17" spans="1:13" ht="37.5" customHeight="1">
      <c r="A17" s="67" t="s">
        <v>88</v>
      </c>
      <c r="B17" s="68" t="s">
        <v>13</v>
      </c>
      <c r="C17" s="68" t="s">
        <v>14</v>
      </c>
      <c r="D17" s="21" t="s">
        <v>94</v>
      </c>
      <c r="E17" s="11"/>
      <c r="F17" s="11"/>
      <c r="G17" s="11"/>
      <c r="H17" s="11"/>
      <c r="I17" s="12"/>
      <c r="J17" s="23">
        <f>J18</f>
        <v>100000</v>
      </c>
      <c r="K17" s="11"/>
    </row>
    <row r="18" spans="1:13" ht="33.75" customHeight="1">
      <c r="A18" s="11"/>
      <c r="B18" s="50" t="s">
        <v>15</v>
      </c>
      <c r="C18" s="11"/>
      <c r="D18" s="22" t="s">
        <v>16</v>
      </c>
      <c r="E18" s="100" t="s">
        <v>135</v>
      </c>
      <c r="F18" s="11"/>
      <c r="G18" s="11"/>
      <c r="H18" s="11"/>
      <c r="I18" s="12"/>
      <c r="J18" s="43">
        <v>100000</v>
      </c>
      <c r="K18" s="11"/>
      <c r="L18" s="64"/>
      <c r="M18" s="64"/>
    </row>
    <row r="19" spans="1:13" ht="30" hidden="1" customHeight="1">
      <c r="A19" s="20" t="s">
        <v>115</v>
      </c>
      <c r="B19" s="51" t="s">
        <v>116</v>
      </c>
      <c r="C19" s="20" t="s">
        <v>117</v>
      </c>
      <c r="D19" s="9" t="s">
        <v>118</v>
      </c>
      <c r="E19" s="87"/>
      <c r="F19" s="76"/>
      <c r="G19" s="76"/>
      <c r="H19" s="76"/>
      <c r="I19" s="103"/>
      <c r="J19" s="57">
        <f>J20</f>
        <v>0</v>
      </c>
      <c r="K19" s="11"/>
      <c r="L19" s="64"/>
      <c r="M19" s="64"/>
    </row>
    <row r="20" spans="1:13" ht="36" hidden="1" customHeight="1">
      <c r="A20" s="11"/>
      <c r="B20" s="50" t="s">
        <v>15</v>
      </c>
      <c r="C20" s="11"/>
      <c r="D20" s="22" t="s">
        <v>16</v>
      </c>
      <c r="E20" s="98" t="s">
        <v>124</v>
      </c>
      <c r="F20" s="11"/>
      <c r="G20" s="11"/>
      <c r="H20" s="11"/>
      <c r="I20" s="103"/>
      <c r="J20" s="97">
        <f>15000+1100-16100</f>
        <v>0</v>
      </c>
      <c r="K20" s="11"/>
      <c r="L20" s="64"/>
      <c r="M20" s="64"/>
    </row>
    <row r="21" spans="1:13" ht="36" customHeight="1">
      <c r="A21" s="29" t="s">
        <v>184</v>
      </c>
      <c r="B21" s="30" t="s">
        <v>185</v>
      </c>
      <c r="C21" s="29" t="s">
        <v>186</v>
      </c>
      <c r="D21" s="9" t="s">
        <v>187</v>
      </c>
      <c r="E21" s="110"/>
      <c r="F21" s="11"/>
      <c r="G21" s="11"/>
      <c r="H21" s="11"/>
      <c r="I21" s="104"/>
      <c r="J21" s="57">
        <f>J22</f>
        <v>5000000</v>
      </c>
      <c r="K21" s="11"/>
      <c r="L21" s="64"/>
      <c r="M21" s="64"/>
    </row>
    <row r="22" spans="1:13" ht="75.75" customHeight="1">
      <c r="A22" s="11"/>
      <c r="B22" s="50" t="s">
        <v>37</v>
      </c>
      <c r="C22" s="11"/>
      <c r="D22" s="22" t="s">
        <v>38</v>
      </c>
      <c r="E22" s="63" t="s">
        <v>188</v>
      </c>
      <c r="F22" s="11"/>
      <c r="G22" s="11"/>
      <c r="H22" s="11"/>
      <c r="I22" s="12"/>
      <c r="J22" s="43">
        <v>5000000</v>
      </c>
      <c r="K22" s="11"/>
      <c r="L22" s="64"/>
      <c r="M22" s="64"/>
    </row>
    <row r="23" spans="1:13" ht="38.25">
      <c r="A23" s="29" t="s">
        <v>33</v>
      </c>
      <c r="B23" s="30" t="s">
        <v>34</v>
      </c>
      <c r="C23" s="29" t="s">
        <v>35</v>
      </c>
      <c r="D23" s="31" t="s">
        <v>36</v>
      </c>
      <c r="E23" s="7"/>
      <c r="F23" s="11"/>
      <c r="G23" s="11"/>
      <c r="H23" s="11"/>
      <c r="I23" s="104"/>
      <c r="J23" s="23">
        <f>J24</f>
        <v>2051240</v>
      </c>
      <c r="K23" s="11"/>
    </row>
    <row r="24" spans="1:13" ht="66.75" customHeight="1">
      <c r="A24" s="11"/>
      <c r="B24" s="50" t="s">
        <v>37</v>
      </c>
      <c r="C24" s="11"/>
      <c r="D24" s="22" t="s">
        <v>38</v>
      </c>
      <c r="E24" s="63" t="s">
        <v>194</v>
      </c>
      <c r="F24" s="44"/>
      <c r="G24" s="44"/>
      <c r="H24" s="44"/>
      <c r="I24" s="75"/>
      <c r="J24" s="43">
        <f>1150240+901000</f>
        <v>2051240</v>
      </c>
      <c r="K24" s="11"/>
    </row>
    <row r="25" spans="1:13" ht="47.25" customHeight="1">
      <c r="A25" s="20" t="s">
        <v>103</v>
      </c>
      <c r="B25" s="51" t="s">
        <v>104</v>
      </c>
      <c r="C25" s="52">
        <v>1040</v>
      </c>
      <c r="D25" s="9" t="s">
        <v>105</v>
      </c>
      <c r="E25" s="7"/>
      <c r="F25" s="11"/>
      <c r="G25" s="11"/>
      <c r="H25" s="11"/>
      <c r="I25" s="12"/>
      <c r="J25" s="57">
        <f>J26</f>
        <v>22500</v>
      </c>
      <c r="K25" s="11"/>
    </row>
    <row r="26" spans="1:13" ht="42" customHeight="1">
      <c r="A26" s="11"/>
      <c r="B26" s="50" t="s">
        <v>37</v>
      </c>
      <c r="C26" s="48"/>
      <c r="D26" s="22" t="s">
        <v>38</v>
      </c>
      <c r="E26" s="102" t="s">
        <v>168</v>
      </c>
      <c r="F26" s="11"/>
      <c r="G26" s="11"/>
      <c r="H26" s="11"/>
      <c r="I26" s="12"/>
      <c r="J26" s="43">
        <v>22500</v>
      </c>
      <c r="K26" s="11"/>
    </row>
    <row r="27" spans="1:13" ht="27.75" customHeight="1">
      <c r="A27" s="67" t="s">
        <v>82</v>
      </c>
      <c r="B27" s="67" t="s">
        <v>18</v>
      </c>
      <c r="C27" s="67" t="s">
        <v>87</v>
      </c>
      <c r="D27" s="13" t="s">
        <v>17</v>
      </c>
      <c r="E27" s="11"/>
      <c r="F27" s="11"/>
      <c r="G27" s="11"/>
      <c r="H27" s="11"/>
      <c r="I27" s="12"/>
      <c r="J27" s="23">
        <f>J28</f>
        <v>500000</v>
      </c>
      <c r="K27" s="11"/>
    </row>
    <row r="28" spans="1:13" ht="51">
      <c r="A28" s="11"/>
      <c r="B28" s="50" t="s">
        <v>20</v>
      </c>
      <c r="C28" s="48"/>
      <c r="D28" s="22" t="s">
        <v>19</v>
      </c>
      <c r="E28" s="7" t="s">
        <v>136</v>
      </c>
      <c r="F28" s="11"/>
      <c r="G28" s="11"/>
      <c r="H28" s="11"/>
      <c r="I28" s="12"/>
      <c r="J28" s="43">
        <v>500000</v>
      </c>
      <c r="K28" s="11"/>
    </row>
    <row r="29" spans="1:13" ht="38.25">
      <c r="A29" s="58" t="s">
        <v>21</v>
      </c>
      <c r="B29" s="24">
        <v>7350</v>
      </c>
      <c r="C29" s="53" t="s">
        <v>22</v>
      </c>
      <c r="D29" s="9" t="s">
        <v>23</v>
      </c>
      <c r="E29" s="11"/>
      <c r="F29" s="11"/>
      <c r="G29" s="11"/>
      <c r="H29" s="11"/>
      <c r="I29" s="12"/>
      <c r="J29" s="23">
        <f>J30</f>
        <v>2000000</v>
      </c>
      <c r="K29" s="11"/>
    </row>
    <row r="30" spans="1:13" ht="30" customHeight="1">
      <c r="A30" s="11"/>
      <c r="B30" s="25">
        <v>2281</v>
      </c>
      <c r="C30" s="54"/>
      <c r="D30" s="27" t="s">
        <v>24</v>
      </c>
      <c r="E30" s="28" t="s">
        <v>137</v>
      </c>
      <c r="F30" s="11"/>
      <c r="G30" s="11"/>
      <c r="H30" s="11"/>
      <c r="I30" s="12"/>
      <c r="J30" s="43">
        <f>500000+300000+1200000</f>
        <v>2000000</v>
      </c>
      <c r="K30" s="11"/>
    </row>
    <row r="31" spans="1:13" ht="25.5">
      <c r="A31" s="67" t="s">
        <v>25</v>
      </c>
      <c r="B31" s="67" t="s">
        <v>26</v>
      </c>
      <c r="C31" s="67" t="s">
        <v>42</v>
      </c>
      <c r="D31" s="8" t="s">
        <v>27</v>
      </c>
      <c r="E31" s="11"/>
      <c r="F31" s="11"/>
      <c r="G31" s="11"/>
      <c r="H31" s="11"/>
      <c r="I31" s="12"/>
      <c r="J31" s="23">
        <f>J32+J33</f>
        <v>860100</v>
      </c>
      <c r="K31" s="11"/>
    </row>
    <row r="32" spans="1:13" ht="39" customHeight="1">
      <c r="A32" s="17"/>
      <c r="B32" s="50" t="s">
        <v>15</v>
      </c>
      <c r="C32" s="48"/>
      <c r="D32" s="22" t="s">
        <v>16</v>
      </c>
      <c r="E32" s="40" t="s">
        <v>190</v>
      </c>
      <c r="F32" s="11"/>
      <c r="G32" s="11"/>
      <c r="H32" s="11"/>
      <c r="I32" s="12"/>
      <c r="J32" s="43">
        <f>645100-25000</f>
        <v>620100</v>
      </c>
      <c r="K32" s="11"/>
    </row>
    <row r="33" spans="1:21" ht="52.5" customHeight="1">
      <c r="A33" s="81"/>
      <c r="B33" s="82" t="s">
        <v>37</v>
      </c>
      <c r="C33" s="44"/>
      <c r="D33" s="32" t="s">
        <v>38</v>
      </c>
      <c r="E33" s="63" t="s">
        <v>179</v>
      </c>
      <c r="F33" s="44"/>
      <c r="G33" s="44"/>
      <c r="H33" s="44"/>
      <c r="I33" s="104"/>
      <c r="J33" s="43">
        <v>240000</v>
      </c>
      <c r="K33" s="44"/>
      <c r="L33" s="83"/>
      <c r="M33" s="83"/>
      <c r="N33" s="83"/>
      <c r="O33" s="83"/>
      <c r="P33" s="83"/>
      <c r="Q33" s="83"/>
      <c r="R33" s="83"/>
      <c r="S33" s="83"/>
      <c r="T33" s="83"/>
      <c r="U33" s="83"/>
    </row>
    <row r="34" spans="1:21" ht="24.75" customHeight="1">
      <c r="A34" s="80" t="s">
        <v>203</v>
      </c>
      <c r="B34" s="49" t="s">
        <v>204</v>
      </c>
      <c r="C34" s="118"/>
      <c r="D34" s="78" t="s">
        <v>205</v>
      </c>
      <c r="E34" s="87"/>
      <c r="F34" s="118"/>
      <c r="G34" s="118"/>
      <c r="H34" s="118"/>
      <c r="I34" s="119"/>
      <c r="J34" s="57">
        <f>J35</f>
        <v>150000</v>
      </c>
      <c r="K34" s="44"/>
      <c r="L34" s="83"/>
      <c r="M34" s="83"/>
      <c r="N34" s="83"/>
      <c r="O34" s="83"/>
      <c r="P34" s="83"/>
      <c r="Q34" s="83"/>
      <c r="R34" s="83"/>
      <c r="S34" s="83"/>
      <c r="T34" s="83"/>
      <c r="U34" s="83"/>
    </row>
    <row r="35" spans="1:21" ht="39" customHeight="1">
      <c r="A35" s="81"/>
      <c r="B35" s="82" t="s">
        <v>37</v>
      </c>
      <c r="C35" s="44"/>
      <c r="D35" s="32" t="s">
        <v>38</v>
      </c>
      <c r="E35" s="63" t="s">
        <v>206</v>
      </c>
      <c r="F35" s="44"/>
      <c r="G35" s="44"/>
      <c r="H35" s="44"/>
      <c r="I35" s="104"/>
      <c r="J35" s="43">
        <v>150000</v>
      </c>
      <c r="K35" s="44"/>
      <c r="L35" s="83"/>
      <c r="M35" s="83"/>
      <c r="N35" s="83"/>
      <c r="O35" s="83"/>
      <c r="P35" s="83"/>
      <c r="Q35" s="83"/>
      <c r="R35" s="83"/>
      <c r="S35" s="83"/>
      <c r="T35" s="83"/>
      <c r="U35" s="83"/>
    </row>
    <row r="36" spans="1:21" ht="12.75" customHeight="1">
      <c r="A36" s="5" t="s">
        <v>4</v>
      </c>
      <c r="B36" s="5" t="s">
        <v>5</v>
      </c>
      <c r="C36" s="5"/>
      <c r="D36" s="6" t="s">
        <v>6</v>
      </c>
      <c r="E36" s="7"/>
      <c r="F36" s="11"/>
      <c r="G36" s="11"/>
      <c r="H36" s="11"/>
      <c r="I36" s="12"/>
      <c r="J36" s="57">
        <f>J37+J42+J49+J47+J52+J54</f>
        <v>2548440</v>
      </c>
      <c r="K36" s="11"/>
    </row>
    <row r="37" spans="1:21" ht="12.75" customHeight="1">
      <c r="A37" s="20" t="s">
        <v>28</v>
      </c>
      <c r="B37" s="51" t="s">
        <v>29</v>
      </c>
      <c r="C37" s="51" t="s">
        <v>86</v>
      </c>
      <c r="D37" s="13" t="s">
        <v>30</v>
      </c>
      <c r="E37" s="7"/>
      <c r="F37" s="11"/>
      <c r="G37" s="11"/>
      <c r="H37" s="11"/>
      <c r="I37" s="12"/>
      <c r="J37" s="23">
        <f>J38+J39+J40+J41</f>
        <v>500160</v>
      </c>
      <c r="K37" s="11"/>
    </row>
    <row r="38" spans="1:21" ht="33" customHeight="1">
      <c r="A38" s="19"/>
      <c r="B38" s="50" t="s">
        <v>15</v>
      </c>
      <c r="C38" s="48"/>
      <c r="D38" s="22" t="s">
        <v>16</v>
      </c>
      <c r="E38" s="32" t="s">
        <v>139</v>
      </c>
      <c r="F38" s="11"/>
      <c r="G38" s="11"/>
      <c r="H38" s="11"/>
      <c r="J38" s="43">
        <v>50160</v>
      </c>
      <c r="K38" s="12"/>
    </row>
    <row r="39" spans="1:21" ht="28.5" customHeight="1">
      <c r="A39" s="19"/>
      <c r="B39" s="50" t="s">
        <v>90</v>
      </c>
      <c r="C39" s="55"/>
      <c r="D39" s="22" t="s">
        <v>8</v>
      </c>
      <c r="E39" s="105" t="s">
        <v>140</v>
      </c>
      <c r="F39" s="11"/>
      <c r="G39" s="11"/>
      <c r="H39" s="11"/>
      <c r="I39" s="43"/>
      <c r="J39" s="43">
        <v>150000</v>
      </c>
      <c r="K39" s="12"/>
    </row>
    <row r="40" spans="1:21" ht="30" customHeight="1">
      <c r="A40" s="19"/>
      <c r="B40" s="50" t="s">
        <v>90</v>
      </c>
      <c r="C40" s="55"/>
      <c r="D40" s="22" t="s">
        <v>8</v>
      </c>
      <c r="E40" s="105" t="s">
        <v>141</v>
      </c>
      <c r="F40" s="11"/>
      <c r="G40" s="11"/>
      <c r="H40" s="11"/>
      <c r="I40" s="43"/>
      <c r="J40" s="43">
        <v>150000</v>
      </c>
      <c r="K40" s="12"/>
    </row>
    <row r="41" spans="1:21" ht="36.75" customHeight="1">
      <c r="A41" s="19"/>
      <c r="B41" s="50" t="s">
        <v>90</v>
      </c>
      <c r="C41" s="55"/>
      <c r="D41" s="22" t="s">
        <v>8</v>
      </c>
      <c r="E41" s="105" t="s">
        <v>142</v>
      </c>
      <c r="F41" s="11"/>
      <c r="G41" s="11"/>
      <c r="H41" s="11"/>
      <c r="I41" s="43"/>
      <c r="J41" s="43">
        <v>150000</v>
      </c>
      <c r="K41" s="12"/>
    </row>
    <row r="42" spans="1:21" ht="29.25" customHeight="1">
      <c r="A42" s="58" t="s">
        <v>91</v>
      </c>
      <c r="B42" s="58" t="s">
        <v>93</v>
      </c>
      <c r="C42" s="58" t="s">
        <v>31</v>
      </c>
      <c r="D42" s="13" t="s">
        <v>92</v>
      </c>
      <c r="E42" s="1"/>
      <c r="F42" s="12"/>
      <c r="G42" s="12"/>
      <c r="H42" s="12"/>
      <c r="J42" s="57">
        <f>J43+J44+J45+J46</f>
        <v>1235000</v>
      </c>
      <c r="K42" s="12"/>
    </row>
    <row r="43" spans="1:21" ht="31.5" customHeight="1">
      <c r="A43" s="12"/>
      <c r="B43" s="50" t="s">
        <v>15</v>
      </c>
      <c r="C43" s="48"/>
      <c r="D43" s="22" t="s">
        <v>16</v>
      </c>
      <c r="E43" s="32" t="s">
        <v>143</v>
      </c>
      <c r="F43" s="12"/>
      <c r="G43" s="12"/>
      <c r="H43" s="12"/>
      <c r="I43" s="43"/>
      <c r="J43" s="43">
        <v>260000</v>
      </c>
      <c r="K43" s="12"/>
    </row>
    <row r="44" spans="1:21" ht="29.25" customHeight="1">
      <c r="A44" s="12"/>
      <c r="B44" s="50" t="s">
        <v>90</v>
      </c>
      <c r="C44" s="55"/>
      <c r="D44" s="22" t="s">
        <v>8</v>
      </c>
      <c r="E44" s="105" t="s">
        <v>180</v>
      </c>
      <c r="F44" s="12"/>
      <c r="G44" s="12"/>
      <c r="H44" s="12"/>
      <c r="I44" s="43"/>
      <c r="J44" s="43">
        <v>75000</v>
      </c>
      <c r="K44" s="12"/>
    </row>
    <row r="45" spans="1:21" ht="15">
      <c r="A45" s="12"/>
      <c r="B45" s="50" t="s">
        <v>90</v>
      </c>
      <c r="C45" s="55"/>
      <c r="D45" s="22" t="s">
        <v>8</v>
      </c>
      <c r="E45" s="105" t="s">
        <v>144</v>
      </c>
      <c r="F45" s="12"/>
      <c r="G45" s="12"/>
      <c r="H45" s="12"/>
      <c r="I45" s="43"/>
      <c r="J45" s="43">
        <v>75000</v>
      </c>
      <c r="K45" s="12"/>
    </row>
    <row r="46" spans="1:21" ht="30" customHeight="1">
      <c r="A46" s="75"/>
      <c r="B46" s="82" t="s">
        <v>90</v>
      </c>
      <c r="C46" s="115"/>
      <c r="D46" s="32" t="s">
        <v>8</v>
      </c>
      <c r="E46" s="105" t="s">
        <v>191</v>
      </c>
      <c r="F46" s="75"/>
      <c r="G46" s="75"/>
      <c r="H46" s="75"/>
      <c r="I46" s="43"/>
      <c r="J46" s="43">
        <f>600000+225000</f>
        <v>825000</v>
      </c>
      <c r="K46" s="12"/>
    </row>
    <row r="47" spans="1:21" s="4" customFormat="1" ht="38.25">
      <c r="A47" s="80" t="s">
        <v>147</v>
      </c>
      <c r="B47" s="49" t="s">
        <v>148</v>
      </c>
      <c r="C47" s="49" t="s">
        <v>49</v>
      </c>
      <c r="D47" s="78" t="s">
        <v>149</v>
      </c>
      <c r="E47" s="79"/>
      <c r="F47" s="44"/>
      <c r="G47" s="44"/>
      <c r="H47" s="44"/>
      <c r="I47" s="57"/>
      <c r="J47" s="57">
        <f>J48</f>
        <v>112000</v>
      </c>
      <c r="K47" s="11"/>
    </row>
    <row r="48" spans="1:21" s="4" customFormat="1" ht="26.25" customHeight="1">
      <c r="A48" s="81"/>
      <c r="B48" s="82" t="s">
        <v>15</v>
      </c>
      <c r="C48" s="82"/>
      <c r="D48" s="32" t="s">
        <v>16</v>
      </c>
      <c r="E48" s="79" t="s">
        <v>181</v>
      </c>
      <c r="F48" s="44"/>
      <c r="G48" s="44"/>
      <c r="H48" s="44"/>
      <c r="I48" s="43"/>
      <c r="J48" s="43">
        <v>112000</v>
      </c>
      <c r="K48" s="11"/>
    </row>
    <row r="49" spans="1:11" s="4" customFormat="1" ht="26.25" customHeight="1">
      <c r="A49" s="20" t="s">
        <v>183</v>
      </c>
      <c r="B49" s="51" t="s">
        <v>106</v>
      </c>
      <c r="C49" s="51" t="s">
        <v>107</v>
      </c>
      <c r="D49" s="13" t="s">
        <v>182</v>
      </c>
      <c r="E49" s="38"/>
      <c r="F49" s="11"/>
      <c r="G49" s="11"/>
      <c r="H49" s="11"/>
      <c r="I49" s="57"/>
      <c r="J49" s="57">
        <f>J50+J51</f>
        <v>450000</v>
      </c>
      <c r="K49" s="11"/>
    </row>
    <row r="50" spans="1:11" s="4" customFormat="1" ht="26.25" customHeight="1">
      <c r="A50" s="12"/>
      <c r="B50" s="50" t="s">
        <v>15</v>
      </c>
      <c r="C50" s="48"/>
      <c r="D50" s="22" t="s">
        <v>16</v>
      </c>
      <c r="E50" s="38" t="s">
        <v>145</v>
      </c>
      <c r="F50" s="12"/>
      <c r="G50" s="12"/>
      <c r="H50" s="12"/>
      <c r="I50" s="43"/>
      <c r="J50" s="43">
        <v>50000</v>
      </c>
      <c r="K50" s="11"/>
    </row>
    <row r="51" spans="1:11" s="4" customFormat="1" ht="33" customHeight="1">
      <c r="A51" s="12"/>
      <c r="B51" s="50" t="s">
        <v>90</v>
      </c>
      <c r="C51" s="55"/>
      <c r="D51" s="22" t="s">
        <v>8</v>
      </c>
      <c r="E51" s="105" t="s">
        <v>146</v>
      </c>
      <c r="F51" s="12"/>
      <c r="G51" s="12"/>
      <c r="H51" s="12"/>
      <c r="I51" s="43"/>
      <c r="J51" s="43">
        <v>400000</v>
      </c>
      <c r="K51" s="11"/>
    </row>
    <row r="52" spans="1:11" s="4" customFormat="1" ht="56.25" customHeight="1">
      <c r="A52" s="65">
        <v>611200</v>
      </c>
      <c r="B52" s="50" t="s">
        <v>200</v>
      </c>
      <c r="C52" s="55">
        <v>990</v>
      </c>
      <c r="D52" s="22" t="s">
        <v>201</v>
      </c>
      <c r="E52" s="105"/>
      <c r="F52" s="12"/>
      <c r="G52" s="12"/>
      <c r="H52" s="12"/>
      <c r="I52" s="43"/>
      <c r="J52" s="57">
        <f>J53</f>
        <v>124780</v>
      </c>
      <c r="K52" s="11"/>
    </row>
    <row r="53" spans="1:11" s="4" customFormat="1" ht="71.25" customHeight="1">
      <c r="A53" s="12"/>
      <c r="B53" s="50" t="s">
        <v>15</v>
      </c>
      <c r="C53" s="55"/>
      <c r="D53" s="22" t="s">
        <v>16</v>
      </c>
      <c r="E53" s="105" t="s">
        <v>202</v>
      </c>
      <c r="F53" s="12"/>
      <c r="G53" s="12"/>
      <c r="H53" s="12"/>
      <c r="I53" s="43"/>
      <c r="J53" s="43">
        <v>124780</v>
      </c>
      <c r="K53" s="11"/>
    </row>
    <row r="54" spans="1:11" ht="25.5">
      <c r="A54" s="67" t="s">
        <v>32</v>
      </c>
      <c r="B54" s="67" t="s">
        <v>26</v>
      </c>
      <c r="C54" s="67" t="s">
        <v>42</v>
      </c>
      <c r="D54" s="8" t="s">
        <v>27</v>
      </c>
      <c r="E54" s="11"/>
      <c r="F54" s="12"/>
      <c r="G54" s="12"/>
      <c r="H54" s="12"/>
      <c r="I54" s="23"/>
      <c r="J54" s="23">
        <f>J55</f>
        <v>126500</v>
      </c>
      <c r="K54" s="12"/>
    </row>
    <row r="55" spans="1:11" ht="25.5">
      <c r="A55" s="12"/>
      <c r="B55" s="50" t="s">
        <v>15</v>
      </c>
      <c r="C55" s="48"/>
      <c r="D55" s="22" t="s">
        <v>16</v>
      </c>
      <c r="E55" s="7" t="s">
        <v>89</v>
      </c>
      <c r="F55" s="12"/>
      <c r="G55" s="12"/>
      <c r="H55" s="12"/>
      <c r="I55" s="43"/>
      <c r="J55" s="43">
        <v>126500</v>
      </c>
      <c r="K55" s="12"/>
    </row>
    <row r="56" spans="1:11" ht="27.75" customHeight="1">
      <c r="A56" s="20" t="s">
        <v>39</v>
      </c>
      <c r="B56" s="51" t="s">
        <v>44</v>
      </c>
      <c r="C56" s="55"/>
      <c r="D56" s="8" t="s">
        <v>40</v>
      </c>
      <c r="E56" s="11"/>
      <c r="F56" s="12"/>
      <c r="G56" s="12"/>
      <c r="H56" s="12"/>
      <c r="I56" s="57"/>
      <c r="J56" s="57">
        <f>J57+J60</f>
        <v>468270</v>
      </c>
      <c r="K56" s="12"/>
    </row>
    <row r="57" spans="1:11" ht="51.75" customHeight="1">
      <c r="A57" s="20" t="s">
        <v>121</v>
      </c>
      <c r="B57" s="51" t="s">
        <v>125</v>
      </c>
      <c r="C57" s="52">
        <v>1020</v>
      </c>
      <c r="D57" s="8" t="s">
        <v>122</v>
      </c>
      <c r="E57" s="11"/>
      <c r="F57" s="12"/>
      <c r="G57" s="12"/>
      <c r="H57" s="12"/>
      <c r="I57" s="57"/>
      <c r="J57" s="57">
        <f>J58+J59</f>
        <v>388270</v>
      </c>
      <c r="K57" s="12"/>
    </row>
    <row r="58" spans="1:11" ht="54" customHeight="1">
      <c r="A58" s="20"/>
      <c r="B58" s="50" t="s">
        <v>90</v>
      </c>
      <c r="C58" s="55"/>
      <c r="D58" s="22" t="s">
        <v>8</v>
      </c>
      <c r="E58" s="62" t="s">
        <v>99</v>
      </c>
      <c r="F58" s="75"/>
      <c r="G58" s="75"/>
      <c r="H58" s="75"/>
      <c r="I58" s="43"/>
      <c r="J58" s="43">
        <v>129000</v>
      </c>
      <c r="K58" s="12"/>
    </row>
    <row r="59" spans="1:11" ht="42.75" customHeight="1">
      <c r="A59" s="20"/>
      <c r="B59" s="50" t="s">
        <v>90</v>
      </c>
      <c r="C59" s="55"/>
      <c r="D59" s="22" t="s">
        <v>8</v>
      </c>
      <c r="E59" s="106" t="s">
        <v>150</v>
      </c>
      <c r="F59" s="75"/>
      <c r="G59" s="75"/>
      <c r="H59" s="75"/>
      <c r="I59" s="43"/>
      <c r="J59" s="43">
        <v>259270</v>
      </c>
      <c r="K59" s="12"/>
    </row>
    <row r="60" spans="1:11" ht="25.5">
      <c r="A60" s="67" t="s">
        <v>41</v>
      </c>
      <c r="B60" s="67" t="s">
        <v>26</v>
      </c>
      <c r="C60" s="67" t="s">
        <v>42</v>
      </c>
      <c r="D60" s="8" t="s">
        <v>27</v>
      </c>
      <c r="E60" s="7"/>
      <c r="F60" s="12"/>
      <c r="G60" s="12"/>
      <c r="H60" s="12"/>
      <c r="I60" s="23"/>
      <c r="J60" s="23">
        <f>J61</f>
        <v>80000</v>
      </c>
      <c r="K60" s="12"/>
    </row>
    <row r="61" spans="1:11" ht="51">
      <c r="A61" s="17"/>
      <c r="B61" s="50" t="s">
        <v>15</v>
      </c>
      <c r="C61" s="48"/>
      <c r="D61" s="22" t="s">
        <v>16</v>
      </c>
      <c r="E61" s="7" t="s">
        <v>189</v>
      </c>
      <c r="F61" s="12"/>
      <c r="G61" s="12"/>
      <c r="H61" s="12"/>
      <c r="I61" s="43"/>
      <c r="J61" s="43">
        <f>55000+25000</f>
        <v>80000</v>
      </c>
      <c r="K61" s="12"/>
    </row>
    <row r="62" spans="1:11" ht="25.5">
      <c r="A62" s="20" t="s">
        <v>43</v>
      </c>
      <c r="B62" s="52">
        <v>10</v>
      </c>
      <c r="C62" s="56"/>
      <c r="D62" s="8" t="s">
        <v>45</v>
      </c>
      <c r="E62" s="11"/>
      <c r="F62" s="12"/>
      <c r="G62" s="12"/>
      <c r="H62" s="12"/>
      <c r="I62" s="23"/>
      <c r="J62" s="23">
        <f>J63+J65+J67+J69</f>
        <v>263500</v>
      </c>
      <c r="K62" s="12"/>
    </row>
    <row r="63" spans="1:11" ht="25.5">
      <c r="A63" s="30" t="s">
        <v>96</v>
      </c>
      <c r="B63" s="30" t="s">
        <v>97</v>
      </c>
      <c r="C63" s="30" t="s">
        <v>49</v>
      </c>
      <c r="D63" s="78" t="s">
        <v>98</v>
      </c>
      <c r="E63" s="44"/>
      <c r="F63" s="75"/>
      <c r="G63" s="75"/>
      <c r="H63" s="75"/>
      <c r="I63" s="57"/>
      <c r="J63" s="23">
        <f>J64</f>
        <v>119500</v>
      </c>
      <c r="K63" s="12"/>
    </row>
    <row r="64" spans="1:11" ht="41.25" customHeight="1">
      <c r="A64" s="81"/>
      <c r="B64" s="82" t="s">
        <v>15</v>
      </c>
      <c r="C64" s="44"/>
      <c r="D64" s="32" t="s">
        <v>16</v>
      </c>
      <c r="E64" s="32" t="s">
        <v>151</v>
      </c>
      <c r="F64" s="75"/>
      <c r="G64" s="75"/>
      <c r="H64" s="75"/>
      <c r="I64" s="43"/>
      <c r="J64" s="60">
        <v>119500</v>
      </c>
      <c r="K64" s="12"/>
    </row>
    <row r="65" spans="1:11">
      <c r="A65" s="20" t="s">
        <v>46</v>
      </c>
      <c r="B65" s="52">
        <v>4030</v>
      </c>
      <c r="C65" s="29" t="s">
        <v>47</v>
      </c>
      <c r="D65" s="9" t="s">
        <v>48</v>
      </c>
      <c r="E65" s="11"/>
      <c r="F65" s="12"/>
      <c r="G65" s="12"/>
      <c r="H65" s="12"/>
      <c r="I65" s="23"/>
      <c r="J65" s="23">
        <f>J66</f>
        <v>49000</v>
      </c>
      <c r="K65" s="12"/>
    </row>
    <row r="66" spans="1:11" ht="28.5" customHeight="1">
      <c r="A66" s="17"/>
      <c r="B66" s="50" t="s">
        <v>15</v>
      </c>
      <c r="C66" s="11"/>
      <c r="D66" s="22" t="s">
        <v>16</v>
      </c>
      <c r="E66" s="32" t="s">
        <v>152</v>
      </c>
      <c r="F66" s="12"/>
      <c r="G66" s="12"/>
      <c r="H66" s="12"/>
      <c r="I66" s="43"/>
      <c r="J66" s="43">
        <v>49000</v>
      </c>
      <c r="K66" s="12"/>
    </row>
    <row r="67" spans="1:11" ht="41.25" customHeight="1">
      <c r="A67" s="67" t="s">
        <v>83</v>
      </c>
      <c r="B67" s="67" t="s">
        <v>84</v>
      </c>
      <c r="C67" s="67" t="s">
        <v>85</v>
      </c>
      <c r="D67" s="9" t="s">
        <v>95</v>
      </c>
      <c r="E67" s="8"/>
      <c r="F67" s="65"/>
      <c r="G67" s="65"/>
      <c r="H67" s="65"/>
      <c r="I67" s="23"/>
      <c r="J67" s="23">
        <f>J68</f>
        <v>49000</v>
      </c>
      <c r="K67" s="12"/>
    </row>
    <row r="68" spans="1:11" ht="24.75" customHeight="1">
      <c r="A68" s="80"/>
      <c r="B68" s="82" t="s">
        <v>15</v>
      </c>
      <c r="C68" s="85"/>
      <c r="D68" s="32" t="s">
        <v>16</v>
      </c>
      <c r="E68" s="32" t="s">
        <v>153</v>
      </c>
      <c r="F68" s="75"/>
      <c r="G68" s="75"/>
      <c r="H68" s="75"/>
      <c r="I68" s="43"/>
      <c r="J68" s="43">
        <v>49000</v>
      </c>
      <c r="K68" s="12"/>
    </row>
    <row r="69" spans="1:11" ht="25.5">
      <c r="A69" s="86" t="s">
        <v>50</v>
      </c>
      <c r="B69" s="86" t="s">
        <v>26</v>
      </c>
      <c r="C69" s="86" t="s">
        <v>42</v>
      </c>
      <c r="D69" s="87" t="s">
        <v>27</v>
      </c>
      <c r="E69" s="44"/>
      <c r="F69" s="75"/>
      <c r="G69" s="75"/>
      <c r="H69" s="75"/>
      <c r="I69" s="57"/>
      <c r="J69" s="57">
        <f>J70</f>
        <v>46000</v>
      </c>
      <c r="K69" s="12"/>
    </row>
    <row r="70" spans="1:11" ht="38.25">
      <c r="A70" s="81"/>
      <c r="B70" s="82" t="s">
        <v>15</v>
      </c>
      <c r="C70" s="85"/>
      <c r="D70" s="32" t="s">
        <v>16</v>
      </c>
      <c r="E70" s="63" t="s">
        <v>51</v>
      </c>
      <c r="F70" s="75"/>
      <c r="G70" s="75"/>
      <c r="H70" s="75"/>
      <c r="I70" s="43"/>
      <c r="J70" s="43">
        <v>46000</v>
      </c>
      <c r="K70" s="12"/>
    </row>
    <row r="71" spans="1:11" ht="25.5">
      <c r="A71" s="20" t="s">
        <v>52</v>
      </c>
      <c r="B71" s="52">
        <v>11</v>
      </c>
      <c r="C71" s="56"/>
      <c r="D71" s="33" t="s">
        <v>53</v>
      </c>
      <c r="E71" s="11"/>
      <c r="F71" s="12"/>
      <c r="G71" s="12"/>
      <c r="H71" s="12"/>
      <c r="I71" s="57"/>
      <c r="J71" s="57">
        <f>J72</f>
        <v>1220000</v>
      </c>
      <c r="K71" s="12"/>
    </row>
    <row r="72" spans="1:11" ht="63.75">
      <c r="A72" s="29" t="s">
        <v>77</v>
      </c>
      <c r="B72" s="30" t="s">
        <v>78</v>
      </c>
      <c r="C72" s="29" t="s">
        <v>76</v>
      </c>
      <c r="D72" s="9" t="s">
        <v>79</v>
      </c>
      <c r="E72" s="11"/>
      <c r="F72" s="12"/>
      <c r="G72" s="12"/>
      <c r="H72" s="12"/>
      <c r="I72" s="23"/>
      <c r="J72" s="57">
        <f>J73+J74</f>
        <v>1220000</v>
      </c>
      <c r="K72" s="12"/>
    </row>
    <row r="73" spans="1:11" ht="25.5">
      <c r="A73" s="20"/>
      <c r="B73" s="50" t="s">
        <v>90</v>
      </c>
      <c r="C73" s="11"/>
      <c r="D73" s="32" t="s">
        <v>8</v>
      </c>
      <c r="E73" s="40" t="s">
        <v>154</v>
      </c>
      <c r="F73" s="75"/>
      <c r="G73" s="75"/>
      <c r="H73" s="75"/>
      <c r="I73" s="43"/>
      <c r="J73" s="43">
        <v>420000</v>
      </c>
      <c r="K73" s="12"/>
    </row>
    <row r="74" spans="1:11" ht="27" customHeight="1">
      <c r="A74" s="20"/>
      <c r="B74" s="116">
        <v>3132</v>
      </c>
      <c r="C74" s="32"/>
      <c r="D74" s="117" t="s">
        <v>8</v>
      </c>
      <c r="E74" s="40" t="s">
        <v>192</v>
      </c>
      <c r="F74" s="75"/>
      <c r="G74" s="75"/>
      <c r="H74" s="75"/>
      <c r="I74" s="43"/>
      <c r="J74" s="43">
        <v>800000</v>
      </c>
      <c r="K74" s="12"/>
    </row>
    <row r="75" spans="1:11" ht="25.5">
      <c r="A75" s="51" t="s">
        <v>54</v>
      </c>
      <c r="B75" s="73">
        <v>12</v>
      </c>
      <c r="C75" s="74"/>
      <c r="D75" s="6" t="s">
        <v>55</v>
      </c>
      <c r="E75" s="12"/>
      <c r="F75" s="12"/>
      <c r="G75" s="12"/>
      <c r="H75" s="12"/>
      <c r="I75" s="57"/>
      <c r="J75" s="57">
        <f>J76+J79+J83+J93+J103+J105</f>
        <v>53994666</v>
      </c>
      <c r="K75" s="12"/>
    </row>
    <row r="76" spans="1:11" ht="25.5">
      <c r="A76" s="67" t="s">
        <v>108</v>
      </c>
      <c r="B76" s="69">
        <v>6011</v>
      </c>
      <c r="C76" s="70" t="s">
        <v>109</v>
      </c>
      <c r="D76" s="6" t="s">
        <v>110</v>
      </c>
      <c r="E76" s="62"/>
      <c r="F76" s="12"/>
      <c r="G76" s="12"/>
      <c r="H76" s="12"/>
      <c r="I76" s="23"/>
      <c r="J76" s="23">
        <f>J77+J78</f>
        <v>3300000</v>
      </c>
      <c r="K76" s="12"/>
    </row>
    <row r="77" spans="1:11" ht="51">
      <c r="A77" s="20"/>
      <c r="B77" s="72">
        <v>3131</v>
      </c>
      <c r="C77" s="61"/>
      <c r="D77" s="38" t="s">
        <v>111</v>
      </c>
      <c r="E77" s="41" t="s">
        <v>155</v>
      </c>
      <c r="F77" s="12"/>
      <c r="G77" s="12"/>
      <c r="H77" s="12"/>
      <c r="I77" s="60"/>
      <c r="J77" s="60">
        <v>1700000</v>
      </c>
      <c r="K77" s="12"/>
    </row>
    <row r="78" spans="1:11" ht="89.25">
      <c r="A78" s="20"/>
      <c r="B78" s="72">
        <v>3131</v>
      </c>
      <c r="C78" s="61"/>
      <c r="D78" s="38" t="s">
        <v>111</v>
      </c>
      <c r="E78" s="41" t="s">
        <v>167</v>
      </c>
      <c r="F78" s="12"/>
      <c r="G78" s="12"/>
      <c r="H78" s="12"/>
      <c r="I78" s="60"/>
      <c r="J78" s="60">
        <v>1600000</v>
      </c>
      <c r="K78" s="12"/>
    </row>
    <row r="79" spans="1:11" ht="25.5">
      <c r="A79" s="67" t="s">
        <v>112</v>
      </c>
      <c r="B79" s="69">
        <v>6030</v>
      </c>
      <c r="C79" s="70" t="s">
        <v>109</v>
      </c>
      <c r="D79" s="13" t="s">
        <v>113</v>
      </c>
      <c r="E79" s="41"/>
      <c r="F79" s="12"/>
      <c r="G79" s="12"/>
      <c r="H79" s="12"/>
      <c r="I79" s="23"/>
      <c r="J79" s="23">
        <f>J80+J81</f>
        <v>500000</v>
      </c>
      <c r="K79" s="12"/>
    </row>
    <row r="80" spans="1:11" ht="25.5">
      <c r="A80" s="80"/>
      <c r="B80" s="82" t="s">
        <v>15</v>
      </c>
      <c r="C80" s="44"/>
      <c r="D80" s="32" t="s">
        <v>16</v>
      </c>
      <c r="E80" s="88" t="s">
        <v>156</v>
      </c>
      <c r="F80" s="75"/>
      <c r="G80" s="75"/>
      <c r="H80" s="75"/>
      <c r="I80" s="43"/>
      <c r="J80" s="43">
        <v>411000</v>
      </c>
      <c r="K80" s="12"/>
    </row>
    <row r="81" spans="1:11" ht="25.5">
      <c r="A81" s="80"/>
      <c r="B81" s="82" t="s">
        <v>15</v>
      </c>
      <c r="C81" s="84"/>
      <c r="D81" s="32" t="s">
        <v>16</v>
      </c>
      <c r="E81" s="88" t="s">
        <v>114</v>
      </c>
      <c r="F81" s="75"/>
      <c r="G81" s="75"/>
      <c r="H81" s="75"/>
      <c r="I81" s="43"/>
      <c r="J81" s="43">
        <v>89000</v>
      </c>
      <c r="K81" s="12"/>
    </row>
    <row r="82" spans="1:11" ht="25.5" hidden="1">
      <c r="A82" s="11"/>
      <c r="B82" s="85">
        <v>3142</v>
      </c>
      <c r="C82" s="75"/>
      <c r="D82" s="113" t="s">
        <v>58</v>
      </c>
      <c r="E82" s="112" t="s">
        <v>123</v>
      </c>
      <c r="F82" s="75"/>
      <c r="G82" s="75"/>
      <c r="H82" s="75"/>
      <c r="I82" s="43"/>
      <c r="J82" s="97"/>
      <c r="K82" s="12"/>
    </row>
    <row r="83" spans="1:11" ht="25.5">
      <c r="A83" s="69">
        <v>1217330</v>
      </c>
      <c r="B83" s="69">
        <v>7330</v>
      </c>
      <c r="C83" s="70" t="s">
        <v>22</v>
      </c>
      <c r="D83" s="13" t="s">
        <v>59</v>
      </c>
      <c r="E83" s="75"/>
      <c r="F83" s="75"/>
      <c r="G83" s="75"/>
      <c r="H83" s="75"/>
      <c r="I83" s="57"/>
      <c r="J83" s="57">
        <f>J84+J85+J86+J87+J88+J89+J90+J91+J92</f>
        <v>14962409</v>
      </c>
      <c r="K83" s="12"/>
    </row>
    <row r="84" spans="1:11" s="71" customFormat="1" ht="30.75" customHeight="1">
      <c r="A84" s="39"/>
      <c r="B84" s="72">
        <v>3122</v>
      </c>
      <c r="C84" s="61"/>
      <c r="D84" s="22" t="s">
        <v>56</v>
      </c>
      <c r="E84" s="40" t="s">
        <v>157</v>
      </c>
      <c r="F84" s="59"/>
      <c r="G84" s="59"/>
      <c r="H84" s="59"/>
      <c r="I84" s="43"/>
      <c r="J84" s="43">
        <f>1700000-1651000</f>
        <v>49000</v>
      </c>
      <c r="K84" s="59"/>
    </row>
    <row r="85" spans="1:11" ht="38.25">
      <c r="A85" s="89"/>
      <c r="B85" s="90" t="s">
        <v>57</v>
      </c>
      <c r="C85" s="91"/>
      <c r="D85" s="32" t="s">
        <v>56</v>
      </c>
      <c r="E85" s="40" t="s">
        <v>170</v>
      </c>
      <c r="F85" s="75"/>
      <c r="G85" s="75"/>
      <c r="H85" s="75"/>
      <c r="I85" s="43"/>
      <c r="J85" s="43">
        <v>1400000</v>
      </c>
      <c r="K85" s="12"/>
    </row>
    <row r="86" spans="1:11" ht="38.25">
      <c r="A86" s="89"/>
      <c r="B86" s="90" t="s">
        <v>57</v>
      </c>
      <c r="C86" s="91"/>
      <c r="D86" s="32" t="s">
        <v>56</v>
      </c>
      <c r="E86" s="40" t="s">
        <v>171</v>
      </c>
      <c r="F86" s="75"/>
      <c r="G86" s="75"/>
      <c r="H86" s="75"/>
      <c r="I86" s="43"/>
      <c r="J86" s="43">
        <v>300000</v>
      </c>
      <c r="K86" s="12"/>
    </row>
    <row r="87" spans="1:11" ht="42.75" customHeight="1">
      <c r="A87" s="89"/>
      <c r="B87" s="90" t="s">
        <v>57</v>
      </c>
      <c r="C87" s="91"/>
      <c r="D87" s="32" t="s">
        <v>56</v>
      </c>
      <c r="E87" s="40" t="s">
        <v>196</v>
      </c>
      <c r="F87" s="75"/>
      <c r="G87" s="75"/>
      <c r="H87" s="75"/>
      <c r="I87" s="43"/>
      <c r="J87" s="43">
        <v>2263409</v>
      </c>
      <c r="K87" s="12"/>
    </row>
    <row r="88" spans="1:11" ht="25.5">
      <c r="A88" s="92"/>
      <c r="B88" s="85">
        <v>3142</v>
      </c>
      <c r="C88" s="75"/>
      <c r="D88" s="62" t="s">
        <v>58</v>
      </c>
      <c r="E88" s="11" t="s">
        <v>119</v>
      </c>
      <c r="F88" s="75"/>
      <c r="G88" s="75"/>
      <c r="H88" s="75"/>
      <c r="I88" s="43"/>
      <c r="J88" s="43">
        <v>2500000</v>
      </c>
      <c r="K88" s="12"/>
    </row>
    <row r="89" spans="1:11" ht="26.25" customHeight="1">
      <c r="A89" s="92"/>
      <c r="B89" s="85">
        <v>3142</v>
      </c>
      <c r="C89" s="75"/>
      <c r="D89" s="62" t="s">
        <v>58</v>
      </c>
      <c r="E89" s="40" t="s">
        <v>100</v>
      </c>
      <c r="F89" s="75"/>
      <c r="G89" s="75"/>
      <c r="H89" s="75"/>
      <c r="I89" s="43"/>
      <c r="J89" s="43">
        <v>5600000</v>
      </c>
      <c r="K89" s="12"/>
    </row>
    <row r="90" spans="1:11" ht="29.25" customHeight="1">
      <c r="A90" s="92"/>
      <c r="B90" s="85">
        <v>3142</v>
      </c>
      <c r="C90" s="75"/>
      <c r="D90" s="62" t="s">
        <v>58</v>
      </c>
      <c r="E90" s="40" t="s">
        <v>193</v>
      </c>
      <c r="F90" s="75"/>
      <c r="G90" s="75"/>
      <c r="H90" s="75"/>
      <c r="I90" s="43"/>
      <c r="J90" s="43">
        <v>50000</v>
      </c>
      <c r="K90" s="12"/>
    </row>
    <row r="91" spans="1:11" ht="39.75" customHeight="1">
      <c r="A91" s="92"/>
      <c r="B91" s="85">
        <v>3142</v>
      </c>
      <c r="C91" s="75"/>
      <c r="D91" s="62" t="s">
        <v>58</v>
      </c>
      <c r="E91" s="40" t="s">
        <v>173</v>
      </c>
      <c r="F91" s="75"/>
      <c r="G91" s="75"/>
      <c r="H91" s="75"/>
      <c r="I91" s="43"/>
      <c r="J91" s="43">
        <v>1000000</v>
      </c>
      <c r="K91" s="12"/>
    </row>
    <row r="92" spans="1:11" ht="39.75" customHeight="1">
      <c r="A92" s="92"/>
      <c r="B92" s="85">
        <v>3142</v>
      </c>
      <c r="C92" s="75"/>
      <c r="D92" s="62" t="s">
        <v>58</v>
      </c>
      <c r="E92" s="93" t="s">
        <v>172</v>
      </c>
      <c r="F92" s="75"/>
      <c r="G92" s="75"/>
      <c r="H92" s="75"/>
      <c r="I92" s="43"/>
      <c r="J92" s="43">
        <v>1800000</v>
      </c>
      <c r="K92" s="12"/>
    </row>
    <row r="93" spans="1:11" ht="51">
      <c r="A93" s="30" t="s">
        <v>60</v>
      </c>
      <c r="B93" s="95">
        <v>7461</v>
      </c>
      <c r="C93" s="30" t="s">
        <v>61</v>
      </c>
      <c r="D93" s="78" t="s">
        <v>62</v>
      </c>
      <c r="E93" s="75"/>
      <c r="F93" s="75"/>
      <c r="G93" s="75"/>
      <c r="H93" s="75"/>
      <c r="I93" s="57"/>
      <c r="J93" s="57">
        <f>J94+J95+J96+J97+J98+J99+J100+J101+J102</f>
        <v>31022257</v>
      </c>
      <c r="K93" s="75"/>
    </row>
    <row r="94" spans="1:11" ht="30.75" customHeight="1">
      <c r="A94" s="12"/>
      <c r="B94" s="47">
        <v>3132</v>
      </c>
      <c r="C94" s="47"/>
      <c r="D94" s="32" t="s">
        <v>8</v>
      </c>
      <c r="E94" s="40" t="s">
        <v>101</v>
      </c>
      <c r="F94" s="75"/>
      <c r="G94" s="75"/>
      <c r="H94" s="75"/>
      <c r="I94" s="96"/>
      <c r="J94" s="96">
        <v>2200000</v>
      </c>
      <c r="K94" s="75"/>
    </row>
    <row r="95" spans="1:11" ht="38.25">
      <c r="A95" s="12"/>
      <c r="B95" s="47">
        <v>3132</v>
      </c>
      <c r="C95" s="47"/>
      <c r="D95" s="32" t="s">
        <v>8</v>
      </c>
      <c r="E95" s="40" t="s">
        <v>174</v>
      </c>
      <c r="F95" s="75"/>
      <c r="G95" s="75"/>
      <c r="H95" s="75"/>
      <c r="I95" s="96"/>
      <c r="J95" s="96">
        <v>50000</v>
      </c>
      <c r="K95" s="75"/>
    </row>
    <row r="96" spans="1:11" ht="25.5">
      <c r="A96" s="12"/>
      <c r="B96" s="47">
        <v>3132</v>
      </c>
      <c r="C96" s="47"/>
      <c r="D96" s="32" t="s">
        <v>8</v>
      </c>
      <c r="E96" s="40" t="s">
        <v>175</v>
      </c>
      <c r="F96" s="75"/>
      <c r="G96" s="75"/>
      <c r="H96" s="75"/>
      <c r="I96" s="96"/>
      <c r="J96" s="96">
        <v>2800000</v>
      </c>
      <c r="K96" s="75"/>
    </row>
    <row r="97" spans="1:11" ht="48" customHeight="1">
      <c r="A97" s="12"/>
      <c r="B97" s="47">
        <v>3132</v>
      </c>
      <c r="C97" s="47"/>
      <c r="D97" s="32" t="s">
        <v>8</v>
      </c>
      <c r="E97" s="93" t="s">
        <v>120</v>
      </c>
      <c r="F97" s="75"/>
      <c r="G97" s="75"/>
      <c r="H97" s="75"/>
      <c r="I97" s="96"/>
      <c r="J97" s="96">
        <v>9000000</v>
      </c>
      <c r="K97" s="75"/>
    </row>
    <row r="98" spans="1:11" ht="38.25">
      <c r="A98" s="75"/>
      <c r="B98" s="94">
        <v>3132</v>
      </c>
      <c r="C98" s="94"/>
      <c r="D98" s="32" t="s">
        <v>8</v>
      </c>
      <c r="E98" s="93" t="s">
        <v>158</v>
      </c>
      <c r="F98" s="75"/>
      <c r="G98" s="75"/>
      <c r="H98" s="75"/>
      <c r="I98" s="96"/>
      <c r="J98" s="96">
        <v>3000000</v>
      </c>
      <c r="K98" s="75"/>
    </row>
    <row r="99" spans="1:11" ht="24" customHeight="1">
      <c r="A99" s="75"/>
      <c r="B99" s="94">
        <v>3132</v>
      </c>
      <c r="C99" s="94"/>
      <c r="D99" s="32" t="s">
        <v>8</v>
      </c>
      <c r="E99" s="40" t="s">
        <v>176</v>
      </c>
      <c r="F99" s="75"/>
      <c r="G99" s="75"/>
      <c r="H99" s="75"/>
      <c r="I99" s="96"/>
      <c r="J99" s="96">
        <v>4000000</v>
      </c>
      <c r="K99" s="75"/>
    </row>
    <row r="100" spans="1:11" ht="0.75" hidden="1" customHeight="1">
      <c r="A100" s="75"/>
      <c r="B100" s="94">
        <v>3132</v>
      </c>
      <c r="C100" s="94"/>
      <c r="D100" s="32" t="s">
        <v>8</v>
      </c>
      <c r="E100" s="112" t="s">
        <v>177</v>
      </c>
      <c r="F100" s="111"/>
      <c r="G100" s="111"/>
      <c r="H100" s="111"/>
      <c r="I100" s="114"/>
      <c r="J100" s="114"/>
      <c r="K100" s="75"/>
    </row>
    <row r="101" spans="1:11" ht="24.75" customHeight="1">
      <c r="A101" s="75"/>
      <c r="B101" s="94">
        <v>3132</v>
      </c>
      <c r="C101" s="94"/>
      <c r="D101" s="32" t="s">
        <v>8</v>
      </c>
      <c r="E101" s="40" t="s">
        <v>178</v>
      </c>
      <c r="F101" s="75"/>
      <c r="G101" s="75"/>
      <c r="H101" s="75"/>
      <c r="I101" s="96"/>
      <c r="J101" s="96">
        <f>2000000+3972257+4000000</f>
        <v>9972257</v>
      </c>
      <c r="K101" s="75"/>
    </row>
    <row r="102" spans="1:11" ht="6.75" hidden="1" customHeight="1">
      <c r="A102" s="75"/>
      <c r="B102" s="94">
        <v>3142</v>
      </c>
      <c r="C102" s="87"/>
      <c r="D102" s="62" t="s">
        <v>58</v>
      </c>
      <c r="E102" s="112" t="s">
        <v>159</v>
      </c>
      <c r="F102" s="111"/>
      <c r="G102" s="111"/>
      <c r="H102" s="111"/>
      <c r="I102" s="114"/>
      <c r="J102" s="114"/>
      <c r="K102" s="12"/>
    </row>
    <row r="103" spans="1:11" ht="25.5">
      <c r="A103" s="86" t="s">
        <v>160</v>
      </c>
      <c r="B103" s="86" t="s">
        <v>26</v>
      </c>
      <c r="C103" s="86" t="s">
        <v>42</v>
      </c>
      <c r="D103" s="87" t="s">
        <v>27</v>
      </c>
      <c r="E103" s="40"/>
      <c r="F103" s="75"/>
      <c r="G103" s="75"/>
      <c r="H103" s="75"/>
      <c r="I103" s="96"/>
      <c r="J103" s="107">
        <f>J104</f>
        <v>50000</v>
      </c>
      <c r="K103" s="12"/>
    </row>
    <row r="104" spans="1:11" ht="55.5" customHeight="1">
      <c r="A104" s="75"/>
      <c r="B104" s="50" t="s">
        <v>15</v>
      </c>
      <c r="C104" s="11"/>
      <c r="D104" s="22" t="s">
        <v>16</v>
      </c>
      <c r="E104" s="40" t="s">
        <v>166</v>
      </c>
      <c r="F104" s="75"/>
      <c r="G104" s="75"/>
      <c r="H104" s="75"/>
      <c r="I104" s="96"/>
      <c r="J104" s="96">
        <v>50000</v>
      </c>
      <c r="K104" s="12"/>
    </row>
    <row r="105" spans="1:11" ht="25.5">
      <c r="A105" s="29" t="s">
        <v>65</v>
      </c>
      <c r="B105" s="24">
        <v>7670</v>
      </c>
      <c r="C105" s="53" t="s">
        <v>66</v>
      </c>
      <c r="D105" s="9" t="s">
        <v>67</v>
      </c>
      <c r="E105" s="99"/>
      <c r="F105" s="75"/>
      <c r="G105" s="75"/>
      <c r="H105" s="75"/>
      <c r="I105" s="77"/>
      <c r="J105" s="77">
        <f>J106</f>
        <v>4160000</v>
      </c>
      <c r="K105" s="12"/>
    </row>
    <row r="106" spans="1:11" ht="212.25" customHeight="1">
      <c r="A106" s="12"/>
      <c r="B106" s="50" t="s">
        <v>37</v>
      </c>
      <c r="C106" s="48"/>
      <c r="D106" s="22" t="s">
        <v>38</v>
      </c>
      <c r="E106" s="34" t="s">
        <v>195</v>
      </c>
      <c r="F106" s="75"/>
      <c r="G106" s="75"/>
      <c r="H106" s="75"/>
      <c r="I106" s="45"/>
      <c r="J106" s="45">
        <f>4760000-600000</f>
        <v>4160000</v>
      </c>
      <c r="K106" s="12"/>
    </row>
    <row r="107" spans="1:11" ht="25.5">
      <c r="A107" s="29" t="s">
        <v>68</v>
      </c>
      <c r="B107" s="24">
        <v>31</v>
      </c>
      <c r="C107" s="53"/>
      <c r="D107" s="37" t="s">
        <v>69</v>
      </c>
      <c r="E107" s="34"/>
      <c r="F107" s="12"/>
      <c r="G107" s="12"/>
      <c r="H107" s="12"/>
      <c r="I107" s="23"/>
      <c r="J107" s="23">
        <f>J108+J111+J113+J115</f>
        <v>136500</v>
      </c>
      <c r="K107" s="12"/>
    </row>
    <row r="108" spans="1:11" ht="38.25">
      <c r="A108" s="29" t="s">
        <v>102</v>
      </c>
      <c r="B108" s="68" t="s">
        <v>13</v>
      </c>
      <c r="C108" s="68" t="s">
        <v>14</v>
      </c>
      <c r="D108" s="21" t="s">
        <v>94</v>
      </c>
      <c r="E108" s="34"/>
      <c r="F108" s="12"/>
      <c r="G108" s="12"/>
      <c r="H108" s="12"/>
      <c r="I108" s="23"/>
      <c r="J108" s="23">
        <f>J109+J110</f>
        <v>50000</v>
      </c>
      <c r="K108" s="12"/>
    </row>
    <row r="109" spans="1:11" ht="25.5">
      <c r="A109" s="29"/>
      <c r="B109" s="50" t="s">
        <v>15</v>
      </c>
      <c r="C109" s="11"/>
      <c r="D109" s="22" t="s">
        <v>16</v>
      </c>
      <c r="E109" s="7" t="s">
        <v>162</v>
      </c>
      <c r="F109" s="12"/>
      <c r="G109" s="12"/>
      <c r="H109" s="12"/>
      <c r="I109" s="60"/>
      <c r="J109" s="60">
        <v>20000</v>
      </c>
      <c r="K109" s="12"/>
    </row>
    <row r="110" spans="1:11" ht="25.5">
      <c r="A110" s="29"/>
      <c r="B110" s="47">
        <v>3132</v>
      </c>
      <c r="C110" s="47"/>
      <c r="D110" s="32" t="s">
        <v>8</v>
      </c>
      <c r="E110" s="108" t="s">
        <v>163</v>
      </c>
      <c r="F110" s="12"/>
      <c r="G110" s="12"/>
      <c r="H110" s="12"/>
      <c r="I110" s="60"/>
      <c r="J110" s="60">
        <v>30000</v>
      </c>
      <c r="K110" s="12"/>
    </row>
    <row r="111" spans="1:11" ht="25.5">
      <c r="A111" s="67" t="s">
        <v>80</v>
      </c>
      <c r="B111" s="67" t="s">
        <v>26</v>
      </c>
      <c r="C111" s="67" t="s">
        <v>42</v>
      </c>
      <c r="D111" s="8" t="s">
        <v>27</v>
      </c>
      <c r="E111" s="34"/>
      <c r="F111" s="12"/>
      <c r="G111" s="12"/>
      <c r="H111" s="12"/>
      <c r="I111" s="23"/>
      <c r="J111" s="23">
        <f>J112</f>
        <v>50000</v>
      </c>
      <c r="K111" s="12"/>
    </row>
    <row r="112" spans="1:11" ht="48.75" customHeight="1">
      <c r="A112" s="29"/>
      <c r="B112" s="50" t="s">
        <v>15</v>
      </c>
      <c r="C112" s="48"/>
      <c r="D112" s="22" t="s">
        <v>16</v>
      </c>
      <c r="E112" s="7" t="s">
        <v>72</v>
      </c>
      <c r="F112" s="12"/>
      <c r="G112" s="12"/>
      <c r="H112" s="12"/>
      <c r="I112" s="43"/>
      <c r="J112" s="43">
        <v>50000</v>
      </c>
      <c r="K112" s="12"/>
    </row>
    <row r="113" spans="1:11" ht="25.5">
      <c r="A113" s="58" t="s">
        <v>70</v>
      </c>
      <c r="B113" s="69">
        <v>7650</v>
      </c>
      <c r="C113" s="58" t="s">
        <v>66</v>
      </c>
      <c r="D113" s="13" t="s">
        <v>71</v>
      </c>
      <c r="E113" s="34"/>
      <c r="F113" s="12"/>
      <c r="G113" s="12"/>
      <c r="H113" s="12"/>
      <c r="I113" s="23"/>
      <c r="J113" s="23">
        <f>J114</f>
        <v>30000</v>
      </c>
      <c r="K113" s="12"/>
    </row>
    <row r="114" spans="1:11" ht="30" customHeight="1">
      <c r="A114" s="12"/>
      <c r="B114" s="72">
        <v>2281</v>
      </c>
      <c r="C114" s="5"/>
      <c r="D114" s="27" t="s">
        <v>24</v>
      </c>
      <c r="E114" s="38" t="s">
        <v>165</v>
      </c>
      <c r="F114" s="12"/>
      <c r="G114" s="12"/>
      <c r="H114" s="12"/>
      <c r="I114" s="43"/>
      <c r="J114" s="43">
        <v>30000</v>
      </c>
      <c r="K114" s="12"/>
    </row>
    <row r="115" spans="1:11" ht="42.75" customHeight="1">
      <c r="A115" s="109">
        <v>3117660</v>
      </c>
      <c r="B115" s="69">
        <v>7660</v>
      </c>
      <c r="C115" s="70" t="s">
        <v>66</v>
      </c>
      <c r="D115" s="37" t="s">
        <v>164</v>
      </c>
      <c r="E115" s="41"/>
      <c r="F115" s="12"/>
      <c r="G115" s="12"/>
      <c r="H115" s="12"/>
      <c r="I115" s="43"/>
      <c r="J115" s="57">
        <f>J116</f>
        <v>6500</v>
      </c>
      <c r="K115" s="12"/>
    </row>
    <row r="116" spans="1:11" ht="30" customHeight="1">
      <c r="A116" s="12"/>
      <c r="B116" s="72">
        <v>2281</v>
      </c>
      <c r="C116" s="5"/>
      <c r="D116" s="27" t="s">
        <v>24</v>
      </c>
      <c r="E116" s="38" t="s">
        <v>165</v>
      </c>
      <c r="F116" s="12"/>
      <c r="G116" s="12"/>
      <c r="H116" s="12"/>
      <c r="I116" s="43"/>
      <c r="J116" s="43">
        <v>6500</v>
      </c>
      <c r="K116" s="12"/>
    </row>
    <row r="117" spans="1:11">
      <c r="A117" s="29" t="s">
        <v>73</v>
      </c>
      <c r="B117" s="24">
        <v>37</v>
      </c>
      <c r="C117" s="26"/>
      <c r="D117" s="9" t="s">
        <v>74</v>
      </c>
      <c r="E117" s="34"/>
      <c r="F117" s="12"/>
      <c r="G117" s="12"/>
      <c r="H117" s="12"/>
      <c r="I117" s="23"/>
      <c r="J117" s="23">
        <f>J118+J120</f>
        <v>52500</v>
      </c>
      <c r="K117" s="12"/>
    </row>
    <row r="118" spans="1:11" ht="38.25">
      <c r="A118" s="29" t="s">
        <v>161</v>
      </c>
      <c r="B118" s="68" t="s">
        <v>13</v>
      </c>
      <c r="C118" s="68" t="s">
        <v>14</v>
      </c>
      <c r="D118" s="21" t="s">
        <v>94</v>
      </c>
      <c r="E118" s="34"/>
      <c r="F118" s="12"/>
      <c r="G118" s="12"/>
      <c r="H118" s="12"/>
      <c r="I118" s="23"/>
      <c r="J118" s="23">
        <f>J119</f>
        <v>20000</v>
      </c>
      <c r="K118" s="12"/>
    </row>
    <row r="119" spans="1:11" ht="25.5">
      <c r="A119" s="29"/>
      <c r="B119" s="50" t="s">
        <v>15</v>
      </c>
      <c r="C119" s="11"/>
      <c r="D119" s="22" t="s">
        <v>16</v>
      </c>
      <c r="E119" s="34" t="s">
        <v>169</v>
      </c>
      <c r="F119" s="12"/>
      <c r="G119" s="12"/>
      <c r="H119" s="12"/>
      <c r="I119" s="23"/>
      <c r="J119" s="60">
        <v>20000</v>
      </c>
      <c r="K119" s="12"/>
    </row>
    <row r="120" spans="1:11" ht="25.5">
      <c r="A120" s="67" t="s">
        <v>81</v>
      </c>
      <c r="B120" s="67" t="s">
        <v>26</v>
      </c>
      <c r="C120" s="67" t="s">
        <v>42</v>
      </c>
      <c r="D120" s="8" t="s">
        <v>27</v>
      </c>
      <c r="E120" s="7"/>
      <c r="F120" s="12"/>
      <c r="G120" s="12"/>
      <c r="H120" s="12"/>
      <c r="I120" s="57"/>
      <c r="J120" s="57">
        <f>J121</f>
        <v>32500</v>
      </c>
      <c r="K120" s="12"/>
    </row>
    <row r="121" spans="1:11" ht="33.75" customHeight="1">
      <c r="A121" s="29"/>
      <c r="B121" s="50" t="s">
        <v>15</v>
      </c>
      <c r="C121" s="11"/>
      <c r="D121" s="22" t="s">
        <v>16</v>
      </c>
      <c r="E121" s="7" t="s">
        <v>75</v>
      </c>
      <c r="F121" s="12"/>
      <c r="G121" s="12"/>
      <c r="H121" s="12"/>
      <c r="I121" s="43"/>
      <c r="J121" s="43">
        <v>32500</v>
      </c>
      <c r="K121" s="12"/>
    </row>
    <row r="122" spans="1:11" ht="15.75">
      <c r="A122" s="12"/>
      <c r="B122" s="12"/>
      <c r="C122" s="12"/>
      <c r="D122" s="12"/>
      <c r="E122" s="35" t="s">
        <v>63</v>
      </c>
      <c r="F122" s="12"/>
      <c r="G122" s="12"/>
      <c r="H122" s="12"/>
      <c r="I122" s="23"/>
      <c r="J122" s="23">
        <f>J16+J36+J56+J62+J71+J75+J107+J117</f>
        <v>69367716</v>
      </c>
      <c r="K122" s="12"/>
    </row>
    <row r="123" spans="1:11" ht="14.25">
      <c r="A123" s="12"/>
      <c r="B123" s="12"/>
      <c r="C123" s="12"/>
      <c r="D123" s="12"/>
      <c r="E123" s="36" t="s">
        <v>64</v>
      </c>
      <c r="F123" s="12"/>
      <c r="G123" s="12"/>
      <c r="H123" s="12"/>
      <c r="I123" s="23"/>
      <c r="J123" s="23">
        <f>J15+J122</f>
        <v>71467716</v>
      </c>
      <c r="K123" s="12"/>
    </row>
    <row r="125" spans="1:11" ht="15.75">
      <c r="D125" s="120" t="s">
        <v>199</v>
      </c>
      <c r="E125" s="120"/>
      <c r="F125" s="120"/>
      <c r="G125" s="120"/>
      <c r="H125" s="120"/>
      <c r="I125" s="120"/>
      <c r="J125" s="120"/>
    </row>
  </sheetData>
  <mergeCells count="9">
    <mergeCell ref="D125:J125"/>
    <mergeCell ref="F2:K2"/>
    <mergeCell ref="A9:B9"/>
    <mergeCell ref="A5:K5"/>
    <mergeCell ref="A6:K6"/>
    <mergeCell ref="A7:K7"/>
    <mergeCell ref="A8:B8"/>
    <mergeCell ref="E3:K3"/>
    <mergeCell ref="E4:K4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2021-12-20T08:39:05Z</cp:lastPrinted>
  <dcterms:created xsi:type="dcterms:W3CDTF">2019-12-16T13:20:45Z</dcterms:created>
  <dcterms:modified xsi:type="dcterms:W3CDTF">2021-12-20T08:39:06Z</dcterms:modified>
</cp:coreProperties>
</file>