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комісія'!$6:$6</definedName>
    <definedName name="_xlnm.Print_Area" localSheetId="0">' бюдж комісія'!$B$1:$M$75</definedName>
  </definedNames>
  <calcPr calcId="125725"/>
</workbook>
</file>

<file path=xl/calcChain.xml><?xml version="1.0" encoding="utf-8"?>
<calcChain xmlns="http://schemas.openxmlformats.org/spreadsheetml/2006/main">
  <c r="F28" i="2"/>
  <c r="F26"/>
  <c r="F25"/>
  <c r="F38" l="1"/>
  <c r="J38" s="1"/>
  <c r="J63"/>
  <c r="J62"/>
  <c r="J59"/>
  <c r="J58"/>
  <c r="J57"/>
  <c r="J56"/>
  <c r="J55"/>
  <c r="J54"/>
  <c r="J52"/>
  <c r="J51"/>
  <c r="J49"/>
  <c r="J48"/>
  <c r="J47"/>
  <c r="J46"/>
  <c r="J45"/>
  <c r="J43"/>
  <c r="J42"/>
  <c r="J41"/>
  <c r="J39"/>
  <c r="J24"/>
  <c r="J23"/>
  <c r="J22"/>
  <c r="J21"/>
  <c r="J20"/>
  <c r="J19"/>
  <c r="J18"/>
  <c r="J17"/>
  <c r="J16"/>
  <c r="J15"/>
  <c r="J14"/>
  <c r="J13"/>
  <c r="J9"/>
  <c r="F60"/>
  <c r="J60" s="1"/>
  <c r="F53"/>
  <c r="J53" s="1"/>
  <c r="F33"/>
  <c r="F36" s="1"/>
  <c r="F24"/>
  <c r="F23"/>
  <c r="F22"/>
  <c r="F21"/>
  <c r="F20"/>
  <c r="F19"/>
  <c r="F18"/>
  <c r="F17"/>
  <c r="F16"/>
  <c r="F15"/>
  <c r="F14"/>
  <c r="F13"/>
  <c r="G70"/>
  <c r="H70"/>
  <c r="I70"/>
  <c r="K70"/>
  <c r="L70"/>
  <c r="E70"/>
  <c r="G31"/>
  <c r="H31"/>
  <c r="I31"/>
  <c r="E31"/>
  <c r="G36"/>
  <c r="H36"/>
  <c r="I36"/>
  <c r="J36"/>
  <c r="K36"/>
  <c r="E36"/>
  <c r="E11"/>
  <c r="G11"/>
  <c r="H11"/>
  <c r="I11"/>
  <c r="J70" l="1"/>
  <c r="N70" s="1"/>
  <c r="J31"/>
  <c r="F70"/>
  <c r="F31"/>
  <c r="J11"/>
  <c r="F11" l="1"/>
</calcChain>
</file>

<file path=xl/sharedStrings.xml><?xml version="1.0" encoding="utf-8"?>
<sst xmlns="http://schemas.openxmlformats.org/spreadsheetml/2006/main" count="145" uniqueCount="131">
  <si>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</si>
  <si>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</si>
  <si>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</si>
  <si>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</si>
  <si>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</si>
  <si>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</si>
  <si>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</si>
  <si>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</si>
  <si>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</si>
  <si>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</si>
  <si>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Зміни за рахунок міжбюджетних трансфертів</t>
  </si>
  <si>
    <t>2</t>
  </si>
  <si>
    <t>Зміни в межах  бюджетних призначень</t>
  </si>
  <si>
    <t>Бюджетні установи</t>
  </si>
  <si>
    <t>Всього</t>
  </si>
  <si>
    <t>Разом</t>
  </si>
  <si>
    <t>Лист КНП ЦМЛ ім. М.Галицького від 25.08.21 р. № 01-14/1307</t>
  </si>
  <si>
    <t>Лист відділу містобудування та архітектури від 26.08.21р. № 10-37/131</t>
  </si>
  <si>
    <t>Лист МЦ "Спорт для всіх" від 20.08.21р. № 229</t>
  </si>
  <si>
    <t xml:space="preserve">Лист сектору інвестиційної діяльності відділу економіки від 25.08.21р. № 344/22 </t>
  </si>
  <si>
    <t>(+,-) 99 300</t>
  </si>
  <si>
    <t>Зняття планових призначень</t>
  </si>
  <si>
    <t>Фінуправління</t>
  </si>
  <si>
    <t>Лист виконкому від 30.08.21 р. № 134</t>
  </si>
  <si>
    <t>(+,-) 16 100</t>
  </si>
  <si>
    <t>Лист УЖКГ та Б від 30.08.21 р. № 01-14/945</t>
  </si>
  <si>
    <t>Зміни за рахунок додаткових коштів (перевиконання плану доходів бюджету на 01.0.2021 року по загальному фонду - 22 450 000 грн.</t>
  </si>
  <si>
    <t xml:space="preserve">Лист Ради ветеранів від 07.09.21 р. № 23 </t>
  </si>
  <si>
    <t>Лист виконкому від 08.09.21 р. № 138</t>
  </si>
  <si>
    <t>Перерозподіл призначень: з Програми розвитку малого і середнього підприємництва (КПК 7610 КЕКВ 2210) зняти 5000 грн. на Програму з виконання власних повноважень (КПК 0180 КЕКВ 2210) для придбання депутатських значків</t>
  </si>
  <si>
    <t>(+,-) 5 000</t>
  </si>
  <si>
    <t>Лист служби у справах дітей виконкому від 07.09.21 р. № 13-2/861</t>
  </si>
  <si>
    <t>Лист стомат. поліклініки від 08.09.21 р. № 281</t>
  </si>
  <si>
    <t>Лист юридичного відділу виконкому від 06.08.21р. №41</t>
  </si>
  <si>
    <t xml:space="preserve">Лист КП "Муніципальна СП ВАРТА" від 02.09.21 р. № 142 </t>
  </si>
  <si>
    <t>Лист Ніжинського РВП ГУНП від 08.09.21 р. № 124/46-2021</t>
  </si>
  <si>
    <t>Лист КНП "НМ ЦПМСД" від 26.08.21р. № 01-08/579</t>
  </si>
  <si>
    <t>(+,-) 50 000</t>
  </si>
  <si>
    <t>Зміна назви об’єкта: виготовлення ПКД по об’єкту "Реконструкція нежитлової будівлі "аптека" за адресою місто Ніжин, вулиця Озерна, будинок 21 під амбулаторію загальної практики - сімейної медицини" (КПК 7322 КЕКВ 3210)</t>
  </si>
  <si>
    <t>Лист УСЗН від 09.09.21р. № 01-16/05/3145</t>
  </si>
  <si>
    <t>Лист відділу спорту від 09.09.21р. № 02-25/86</t>
  </si>
  <si>
    <t>Лист КНП НМ пологовий будинок від 09.09.21р. № 1-02/683</t>
  </si>
  <si>
    <t>Лист управл. комун. майна та земел.відносин від 09.09.21р. № 2398</t>
  </si>
  <si>
    <t>Перерозподіл призначень: із заходів по землеустрою на іншу діяльність у сфері державного управління (КПК 7130 КЕКВ 2240 - 30000; КПК 0180 КЕКВ 2240+30000); з програми інформатизації на кошторис управління (КПК 7520 КЕКВ 2240-7200; КПК 0160 КЕКВ 2240+7200)</t>
  </si>
  <si>
    <t>(+,-) 37 200</t>
  </si>
  <si>
    <t xml:space="preserve">Перерозподіл призначень для підключення інтернету, придбання роутера (КПК 5011 КЕКВ 2240 -5000; КПК 7520 КЕКВ 2210+1000; КЕКВ 2240+4000) </t>
  </si>
  <si>
    <t>Лист УЖКГ та Б від 09.09.21 р. № 01-14/1010</t>
  </si>
  <si>
    <t xml:space="preserve">В межах КПК 1217325 КЕКВ 3122 змінити назву з "Будівництво огорожі футбольного поля розміром 50*70 в т.ч. ПКД" на "Будівництво огорожі футбольного поля розміром 50*70 на спортмайданчику по вул. Шевченка, 103а в м. Ніжин, Чернігівській обл. в т.ч. ПКД"
</t>
  </si>
  <si>
    <t>(+,-) 25 500</t>
  </si>
  <si>
    <t>(+,-) 400 000</t>
  </si>
  <si>
    <t xml:space="preserve">Лист виконкому від 09.09.21р. № 141 </t>
  </si>
  <si>
    <t>Оплата теплопостачання - 140000 грн. (КПК 0160 КЕКВ 2271); Програма з виконання власних повноважень, оплата членського внеску Асоціації енергоефективних міст - 10000 грн. (КПК 7680 КЕКВ 2800)</t>
  </si>
  <si>
    <t xml:space="preserve">Лист виконкому від 09.09.21р. № 140 </t>
  </si>
  <si>
    <t>Кошторис виконкому, закупівля штампів (КПК 0106 КЕКВ 2210 - 48700 грн.;Програма інформатизації виконкому (КПК 7520 КЕКВ 2240) - 119800 грн.</t>
  </si>
  <si>
    <t>Лист виконкому від 09.09.21р. №139</t>
  </si>
  <si>
    <t>Перерозподіл призначень в межах програми інформатизації виконкому: КПК 7520 КЕКВ 3110-35000 грн., КЕКВ 2210+35000 грн.</t>
  </si>
  <si>
    <t>Лист відділу містобудування та архітектури від 09.09.21р. № 10-37/136</t>
  </si>
  <si>
    <t>Перерозподіл призначень в межах Програми заходів з відзначення державних та професійних свят, ювілейних дат, осіб… з капітальних на поточні видатки (КПК 0180 КЕКВ 3110-16100, КЕКВ 2210+16100)</t>
  </si>
  <si>
    <t>(+,-) 35 000</t>
  </si>
  <si>
    <t>Програма управління боргом бюджету Ніжинскої міської територіальної громади на 2019-2023 роки (КПК 3718600 КЕКВ 2420)</t>
  </si>
  <si>
    <t>Реалізація соціалного проекту Президента України "Активні парки - локації здорової України" на закупівлю інформаційного стенду та навігаційних табличок (КПК 1115061 КЕКВ 2210)</t>
  </si>
  <si>
    <t>Виготовлення ПКД по об’єкту "Реставрація пам’ятки національного значення Спасо-Преображенської церкви в м. Ніжин Чернігівської області, в т.ч. ПКД" (КПК 1217340 КЕКВ 3143)</t>
  </si>
  <si>
    <t>КПК 0212100. Оплата енергоносіїв - 26700 грн. (КЕКВ 2273 - 25000; КЕКВ 2272-1700), пільгові пенсії за грудень -1500грн.(КЕКВ 2710)</t>
  </si>
  <si>
    <t>Програма юридичного обслуговування міської ради та виконкому на забезпечення розгляду судами позовних заяв/апеляційних та касаційних скарг, що подаються Службою у справах дітей (КПК 0210180 КЕКВ 2000</t>
  </si>
  <si>
    <t>Програма "Турбота", компенсаційні виплати за пільговий проїзд окремих категорій громадян на залізничному транспорті" (КПК 0813035 КЕКВ 2730)</t>
  </si>
  <si>
    <t xml:space="preserve">Техобслуговув. та ремонт камер та системи відеоспостереження  по місту - 45000 грн.; за виконані роботи по підсипці землі по вул. Г.Корчагіна - 70000грн.; обслуговування мереж вуличного освітлення - 1 000 000 грн.; на поточний ремонт захисних щитів контактної мережі на автомобільному шляхопроводі по вул Прилуцька-49850грн.; обстеження каштанів по вул. Гоголя-49900 грн. (КПК 1216030 КЕКВ 2240+1 214 750); придбання ПММ для автобуса-49000 (КПК 1210160 КЕКВ 2210 + 49 000)
</t>
  </si>
  <si>
    <t>Додатково : на зарплату з нарахуваннями - 28 794 085 грн.; енергоносії- 4 594 300 грн.</t>
  </si>
  <si>
    <t>Розпор. КМУ від 08.02.2021 р. № 98 зі змінами</t>
  </si>
  <si>
    <t>Додаткова дотація на здійснення переданих з державного бюджету видатків з утримання закладів освіти та охорони здоров’я між місцевими бюджетами Чернігівської області на 2021 рік</t>
  </si>
  <si>
    <t>Лист КП ВУКГ від 08.09.21 р. № 1-3/1138</t>
  </si>
  <si>
    <t>Відновлення освітлення в парку ім. Шевченка (КПК 6030, КЕКВ 2240)</t>
  </si>
  <si>
    <t>Лист Молодіжного центру від 10.09.21 р. № 52</t>
  </si>
  <si>
    <t>Відшкодування витрат на опалення (КПК 0213133 КЕКВ 2271)</t>
  </si>
  <si>
    <t>Лист відділу спорту від 10.09.21р. № 02-25/88</t>
  </si>
  <si>
    <t>Перерозподіл призначень: зняти з КПК 1115011 КЕКВ 2240 7000 грн на КПК 1110160 КЕКВ 3110 для придбання холодильника</t>
  </si>
  <si>
    <t>(+,-) 7 000</t>
  </si>
  <si>
    <t xml:space="preserve">Лист управління культури від 10.09.21р. № 1-16/394 </t>
  </si>
  <si>
    <t xml:space="preserve">Проведення ремонтних робіт будівлі центральної міської бібліотеки - переробка козирка з металопрофілем (КПК 1014030 КЕКВ 2240) </t>
  </si>
  <si>
    <t>Лист УЖКГ та Б від 09.09.21 р. № 01-14/1010-2</t>
  </si>
  <si>
    <t>Лист пологового будинку від 01.08.21р № 1-02/667</t>
  </si>
  <si>
    <t>Капітальний ремонг пандусу акушерського відділення КНП "Ніжинський міський пологовий будинок, в т.ч. ПВР" (КПК 7322 КЕКВ 3210</t>
  </si>
  <si>
    <t>Лист управління освіти від 10.09.21 р. № 01-10/1599</t>
  </si>
  <si>
    <t>Перерозподіл призначень з інших поточних видатків для оплати теплопостачання по ЗДО та ЗОШ: КПК 0611010 КЕКВ 2210-100000; КЕКВ 2220 - 100000; КЕКВ 2271+200000; КПК 0611021 КЕКВ 2210-150000; КЕКВ 2220-150000; КЕКВ 2271+300000</t>
  </si>
  <si>
    <t>(+,-) 500 000</t>
  </si>
  <si>
    <t>Лист відділу спорту від 08.09.21р. № 02-25/84</t>
  </si>
  <si>
    <t>(+,-) 49 900</t>
  </si>
  <si>
    <t>Перенести 49 900 грн.з будівництва огорожі недобудованого футбольного поля на виготовлення ПКД на "Реконструкцію будівлі спорткомплексу Ніжинської ДЮСФШ за адресою вул.Шевченка, 103а" (КПК 7325 КЕКВ 3122-49900; КПК 7325 КЕКВ 3142+49900</t>
  </si>
  <si>
    <t>Проведення робіт по благоустрою територій - ремонту асфальто-бетонного покриття біля головного корпусу ЦМЛ (КПК 2010 КЕКВ 2610)</t>
  </si>
  <si>
    <t>Додатково на утримання: матеріальне заохочення на ХІ, ХІІ - 15776 грн., енергоносії - 850 грн., послуги оренди-980 грн., передплата період.видань - 5174 грн.(КПК 0813192 КЕКВ 2610)</t>
  </si>
  <si>
    <t>Придбання Новорічних подарунків дітям соціально-уразливих категорій, 1855 шт по 105 грн. (КПК 0213112 КЕКВ 2210)</t>
  </si>
  <si>
    <t>Виготовлення Пропозиції щодо розроблення містобудівної та землевпорядної документації на територію Ніжинської територіалної громади Чернігівскої області з метою просторового розвитку території (КПК 0217350 КЕКВ 2240)</t>
  </si>
  <si>
    <t>Виплата заробітної плати, оздоровчих та ЄСВ у 4 кварталі року (КПК 0218210 КЕКВ 2610)</t>
  </si>
  <si>
    <t>Комплексна програма профілактики правопорушень - придбання ПММ для службового автотранспорту для забезпечення безпеки та правопорядку (КПК 3719800 КЕКВ 2610)</t>
  </si>
  <si>
    <t>Програма "Розробка схем та проектних рішень масового застосування", виготовлення проектної документації "дизайн-коду міста"(КПК 0217350 КЕКВ 2240)</t>
  </si>
  <si>
    <t>Перенести на енергоносії управлінню освіти</t>
  </si>
  <si>
    <t>Лист УЖКГ та Б від 09.09.21р. №01-14/1010-3</t>
  </si>
  <si>
    <t>Лист КНП ЦМЛ ім. М.Галицького від 10.09.21 р. № 01-12/1460</t>
  </si>
  <si>
    <t>Оплата відрядних - 51 000 грн. (КПК 0212010 КЕКВ 2610/2250); пільгових пенсій - 59 000 грн.(КПК 0212010 КЕКВ 2610/2710)</t>
  </si>
  <si>
    <t>Лист виконкому від 10.09.21р.</t>
  </si>
  <si>
    <t>відрядні -41000, пенсії - 59000</t>
  </si>
  <si>
    <t xml:space="preserve">49 000 грн. на підрізання дерев; 49 000 грн. для монтажу з/плит огорожі кладовища;      1 359 135 на зарплату по програмах 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</si>
  <si>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 13.09.21 р. </t>
  </si>
  <si>
    <t>-</t>
  </si>
  <si>
    <t>Лист виконкому від 13.09.21р. № 79</t>
  </si>
  <si>
    <t>Лист виконкому від 13.09.21 р. № 78</t>
  </si>
  <si>
    <t>Придбання зображення герба та прапора України, штативу для фотоапарату (КПК 0210106 КЕКВ 3110)</t>
  </si>
  <si>
    <t>Придбання карток пам’яті ємністю 64 Гб, 4 шт.(КПК 0217520 КЕКВ 2210)</t>
  </si>
  <si>
    <t xml:space="preserve">Рішення комісії </t>
  </si>
  <si>
    <t>Влаштування освітлення стадіону "Спартак" (КПК 1115061 КЕКВ 2240)</t>
  </si>
  <si>
    <t>Встановлення відеокамер на стадіоні "Спартак" (КПК 1115061 КЕКВ 2240)</t>
  </si>
  <si>
    <t>КПК 0210180 КЕКВ 2610 - 99 300 грн.Співфінансування грантових проектів "Закупівля зеленої сцени для відкритого молодіжного простору" (КПК 0210160 КЕКВ 3110+52000 грн.), "Створення соціального хабу "Ми разом" на базі відділення денного перебування Територіального центру Ніжинської ТГ"(КПК 0813104 КЕКВ 3110+41000 грн., КЕКВ 2240+6300)</t>
  </si>
  <si>
    <t>Поповнення статутного капіталу КП ВУКГ на придбання засобів прибирання снігу-428 300 грн.: придбання снігоприбирача бензинового - 38 500 грн. та буру гідравлічного для корчування пнів - 72 700 грн.; придбання обладнання для КАМАЗу (відвалу поворотнього 2 шт.) - 317100 грн. (КПК 1217670 КЕКВ 3210)</t>
  </si>
  <si>
    <t>Лист УЖКГ та Б від 09.09.21 р. № 01-14/1010-1</t>
  </si>
  <si>
    <t>Зміна призначення виділених коштів: по КПК 1216030 КЕКВ 2210 перенести 49000 грн. з придбання піску на придбання асфальто-бетонної суміші</t>
  </si>
  <si>
    <t>(+,-) 49 000</t>
  </si>
  <si>
    <t>Лист УЖКГ та Б від 14.09.21 р. № 01-14/1010-1</t>
  </si>
  <si>
    <t xml:space="preserve">Перерозподіл коштів: з КПК 1217461 КЕКВ 3132 "Капітальний ремонт дорожнього покриття та тротуарів по вул. Шевченка на ділянці від пл. І.Франка до вул. Набережна в м. Ніжині, Чернігівської обл. , в т..ч. ПКД" зняти 50000 грн.; перенести 49500 грн на виготовлення ПКД  по об’єкту «Капітальний ремонт дорожнього покриття та тротуарів по вул. Шевченка на ділянці від пл. І.Франка до вул. Набережна в м. Ніжині, Чернігівської обл.» , в т.ч. ПКД"; 500 грн  перенести на об’єкт «Капітальний ремонт  пішохідної зони між проїжджими частинами вул. Шевченка на ділянці від вул. Козача до вул. Синяківська в м. Ніжині, Чернігівської обл.». По КПК 1217330 КЕКВ 3142 зняти 50000 грн. з об’єкту "Реконструкція  Графського парку та скверу  Театральний, в т.ч. ПКД", перенести 49500 грн на виготовлення ПКД  по об’єкту «Реконструкція  Графського парку та скверу  Театральний в м. Ніжині, Чернігівської обл.» , в т..ч. ПКД"; 500 грн на об’єкт «Реконструкція  вбудовано-прибудованого нежитлового приміщення «Аптека» за адресою: вул. Овдіївська,5, м. Ніжині, Чернігівської обл.» 
</t>
  </si>
  <si>
    <t>(+,-) 100 000</t>
  </si>
  <si>
    <t>В межах програми інформатизації перенести 5000 грн. з капітальних видатків на поточні для придбання електронних ключів (КПК 3717520 КЕКВ 3110-5000, КЕКВ 2210+5000)</t>
  </si>
  <si>
    <t>Лист фінуправління від 14.09.21 р. № 463</t>
  </si>
  <si>
    <t>Додаток 11</t>
  </si>
  <si>
    <t xml:space="preserve">від 16 вересня 2021 р. № 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</si>
  <si>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</si>
  <si>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2021 рік </t>
  </si>
  <si>
    <t xml:space="preserve">Перенести 400 000 грн. з КПК1217325 КЕКВ 3132 "Капітальний ремонт  трибун та огорожі на стадіоні "Спартак" в т.ч. ПКД" на КПК 1217325 КЕКВ 3142  «Реконструкція трибун та огорожі на стадіоні "Спартак" в м. Ніжин, вул. Полковника Розумовського,5» в т.ч. ПКД"
</t>
  </si>
  <si>
    <t>Співфінансування грантових проектів "Створення торгівельно-ярмаркового простору по вул. Яворського м. Ніжин" (КПК 1216030 КЕКВ 2210+11100, КЕКВ 3110+135000), "Створення соціального хабу "Ми разом" на базі відділення денного перебування Територіального центру Ніжинської ТГ"(КПК 0813104 КЕКВ 2210+21000; КЕКВ 2240+3700)</t>
  </si>
  <si>
    <t>Розробка ПКД "Реконструкція мереж струмоприймачів 1-ї категорії надійності електропостачання на основі агрегатів безперебійного живлення" (КПК 1217322 КЕКВ 3142)</t>
  </si>
  <si>
    <r>
      <t xml:space="preserve">КПК 1216030 КЕКВ 2240: </t>
    </r>
    <r>
      <rPr>
        <b/>
        <sz val="29.5"/>
        <rFont val="Times New Roman"/>
        <family val="1"/>
        <charset val="204"/>
      </rPr>
      <t>200000 грн. на підрізання  крони дерев по місту; 49000 грн. для монтажу з/плит огорожі Троїцького кладовища по вул. Брюховця;</t>
    </r>
    <r>
      <rPr>
        <sz val="29.5"/>
        <rFont val="Times New Roman"/>
        <family val="1"/>
        <charset val="204"/>
      </rPr>
      <t xml:space="preserve"> КПК  1216030 КЕКВ 2610: 4007900 грн. на </t>
    </r>
    <r>
      <rPr>
        <b/>
        <sz val="29.5"/>
        <rFont val="Times New Roman"/>
        <family val="1"/>
        <charset val="204"/>
      </rPr>
      <t>МЦП «Удосконалення системи поводження з ТПВ...»</t>
    </r>
    <r>
      <rPr>
        <sz val="29.5"/>
        <rFont val="Times New Roman"/>
        <family val="1"/>
        <charset val="204"/>
      </rPr>
      <t xml:space="preserve">; 307390 грн. на </t>
    </r>
    <r>
      <rPr>
        <b/>
        <sz val="29.5"/>
        <rFont val="Times New Roman"/>
        <family val="1"/>
        <charset val="204"/>
      </rPr>
      <t>МЦП "Реконструкція, розвиток та утримання кладовищ.</t>
    </r>
    <r>
      <rPr>
        <sz val="29.5"/>
        <rFont val="Times New Roman"/>
        <family val="1"/>
        <charset val="204"/>
      </rPr>
      <t xml:space="preserve">.»; 33 600 грн. на </t>
    </r>
    <r>
      <rPr>
        <b/>
        <sz val="29.5"/>
        <rFont val="Times New Roman"/>
        <family val="1"/>
        <charset val="204"/>
      </rPr>
      <t>МЦП «Забезпечення функціонування громадських вбиралень</t>
    </r>
    <r>
      <rPr>
        <sz val="29.5"/>
        <rFont val="Times New Roman"/>
        <family val="1"/>
        <charset val="204"/>
      </rPr>
      <t xml:space="preserve"> на 2021 рік»; КПК 1217461 КЕКВ 3132: 6870521 грн на Капітальний ремонт дороги вул. Гоголя  в м. Ніжин, Чернігівської обл.(корегування), в т.ч. ПКД.
</t>
    </r>
  </si>
  <si>
    <t>Закупівля 4-х дверей для кабінетів виконкому (КПК 0210106 КЕКВ 2210)</t>
  </si>
  <si>
    <t>Зняття планових призначень з об’єкта "Будівництво огорожі футбольного поля розміром 50*70 Ніжинської ДЮСШ, в т.ч. ПКД" (КПК 1217325  КЕКВ 3122)</t>
  </si>
  <si>
    <t>Міський голова                                                       Олександр КОДОЛА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</si>
</sst>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sz val="22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sz val="20"/>
      <name val="Times New Roman"/>
      <family val="1"/>
      <charset val="204"/>
    </font>
    <font>
      <b/>
      <sz val="29"/>
      <name val="Times New Roman"/>
      <family val="1"/>
      <charset val="204"/>
    </font>
    <font>
      <b/>
      <sz val="26"/>
      <name val="Times New Roman"/>
      <family val="1"/>
      <charset val="204"/>
    </font>
    <font>
      <sz val="29.5"/>
      <name val="Times New Roman"/>
      <family val="1"/>
      <charset val="204"/>
    </font>
    <font>
      <b/>
      <sz val="29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/>
    </xf>
    <xf numFmtId="3" fontId="2" fillId="2" borderId="2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/>
    <xf numFmtId="0" fontId="9" fillId="2" borderId="0" xfId="0" applyFont="1" applyFill="1"/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9" fillId="2" borderId="0" xfId="0" applyFont="1" applyFill="1" applyBorder="1" applyAlignment="1">
      <alignment horizontal="center"/>
    </xf>
    <xf numFmtId="0" fontId="10" fillId="2" borderId="0" xfId="0" applyFont="1" applyFill="1"/>
    <xf numFmtId="0" fontId="13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vertical="top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justify" vertical="center" wrapText="1"/>
    </xf>
    <xf numFmtId="3" fontId="3" fillId="2" borderId="2" xfId="0" applyNumberFormat="1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/>
    </xf>
    <xf numFmtId="3" fontId="9" fillId="2" borderId="2" xfId="0" applyNumberFormat="1" applyFont="1" applyFill="1" applyBorder="1" applyAlignment="1">
      <alignment horizontal="center" vertical="center" wrapText="1"/>
    </xf>
    <xf numFmtId="3" fontId="19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justify" vertical="center"/>
    </xf>
    <xf numFmtId="0" fontId="8" fillId="2" borderId="4" xfId="0" applyFont="1" applyFill="1" applyBorder="1"/>
    <xf numFmtId="0" fontId="1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justify" vertical="center"/>
    </xf>
    <xf numFmtId="0" fontId="15" fillId="2" borderId="4" xfId="0" applyFont="1" applyFill="1" applyBorder="1"/>
    <xf numFmtId="0" fontId="16" fillId="2" borderId="0" xfId="0" applyFont="1" applyFill="1" applyAlignment="1">
      <alignment horizontal="center" vertical="center"/>
    </xf>
    <xf numFmtId="3" fontId="19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justify" vertical="center"/>
    </xf>
    <xf numFmtId="3" fontId="10" fillId="2" borderId="1" xfId="0" applyNumberFormat="1" applyFont="1" applyFill="1" applyBorder="1" applyAlignment="1">
      <alignment horizontal="justify" vertical="center"/>
    </xf>
    <xf numFmtId="0" fontId="5" fillId="2" borderId="0" xfId="0" applyFont="1" applyFill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0" fontId="5" fillId="2" borderId="4" xfId="0" applyFont="1" applyFill="1" applyBorder="1"/>
    <xf numFmtId="0" fontId="9" fillId="2" borderId="0" xfId="0" applyFont="1" applyFill="1" applyBorder="1" applyAlignment="1">
      <alignment horizontal="center"/>
    </xf>
    <xf numFmtId="3" fontId="5" fillId="2" borderId="7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justify" vertical="center"/>
    </xf>
    <xf numFmtId="0" fontId="12" fillId="2" borderId="5" xfId="0" applyFont="1" applyFill="1" applyBorder="1"/>
    <xf numFmtId="0" fontId="12" fillId="2" borderId="4" xfId="0" applyFont="1" applyFill="1" applyBorder="1"/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/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3" fontId="5" fillId="2" borderId="0" xfId="0" applyNumberFormat="1" applyFont="1" applyFill="1" applyBorder="1"/>
    <xf numFmtId="0" fontId="16" fillId="2" borderId="0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justify" vertic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6"/>
  <sheetViews>
    <sheetView tabSelected="1" view="pageBreakPreview" topLeftCell="B64" zoomScale="45" zoomScaleSheetLayoutView="45" zoomScalePageLayoutView="25" workbookViewId="0">
      <pane xSplit="20055" topLeftCell="W1"/>
      <selection activeCell="D81" sqref="D81"/>
      <selection pane="topRight" activeCell="W42" sqref="W42"/>
    </sheetView>
  </sheetViews>
  <sheetFormatPr defaultColWidth="8.85546875" defaultRowHeight="15.75"/>
  <cols>
    <col min="1" max="1" width="8.85546875" style="18" hidden="1" customWidth="1"/>
    <col min="2" max="2" width="11" style="19" customWidth="1"/>
    <col min="3" max="3" width="63.5703125" style="18" customWidth="1"/>
    <col min="4" max="4" width="151.5703125" style="20" customWidth="1"/>
    <col min="5" max="5" width="36.7109375" style="18" customWidth="1"/>
    <col min="6" max="6" width="44" style="18" customWidth="1"/>
    <col min="7" max="7" width="22.28515625" style="18" hidden="1" customWidth="1"/>
    <col min="8" max="8" width="23.42578125" style="18" hidden="1" customWidth="1"/>
    <col min="9" max="9" width="22.5703125" style="18" hidden="1" customWidth="1"/>
    <col min="10" max="10" width="36.42578125" style="18" customWidth="1"/>
    <col min="11" max="11" width="0.140625" style="18" customWidth="1"/>
    <col min="12" max="12" width="35.140625" style="18" customWidth="1"/>
    <col min="13" max="13" width="8.85546875" style="18" hidden="1" customWidth="1"/>
    <col min="14" max="16384" width="8.85546875" style="18"/>
  </cols>
  <sheetData>
    <row r="1" spans="2:12" ht="52.5" customHeight="1">
      <c r="F1" s="21"/>
      <c r="G1" s="21"/>
      <c r="H1" s="21"/>
      <c r="I1" s="21"/>
      <c r="J1" s="21" t="s">
        <v>120</v>
      </c>
      <c r="K1" s="21"/>
      <c r="L1" s="21"/>
    </row>
    <row r="2" spans="2:12" ht="27.75" customHeight="1">
      <c r="B2" s="22"/>
      <c r="C2" s="23"/>
      <c r="D2" s="24"/>
      <c r="E2" s="23"/>
      <c r="F2" s="83" t="s">
        <v>122</v>
      </c>
      <c r="G2" s="83"/>
      <c r="H2" s="83"/>
      <c r="I2" s="83"/>
      <c r="J2" s="83"/>
      <c r="K2" s="83"/>
      <c r="L2" s="83"/>
    </row>
    <row r="3" spans="2:12" ht="30.75" customHeight="1">
      <c r="B3" s="22"/>
      <c r="C3" s="24"/>
      <c r="D3" s="24"/>
      <c r="E3" s="24"/>
      <c r="F3" s="83" t="s">
        <v>121</v>
      </c>
      <c r="G3" s="83"/>
      <c r="H3" s="83"/>
      <c r="I3" s="83"/>
      <c r="J3" s="83"/>
      <c r="K3" s="83"/>
      <c r="L3" s="83"/>
    </row>
    <row r="4" spans="2:12" ht="14.25" customHeight="1">
      <c r="B4" s="22"/>
      <c r="C4" s="24"/>
      <c r="D4" s="24"/>
      <c r="E4" s="24"/>
      <c r="F4" s="25"/>
      <c r="G4" s="25"/>
      <c r="H4" s="25"/>
      <c r="I4" s="25"/>
      <c r="J4" s="25"/>
      <c r="K4" s="25"/>
      <c r="L4" s="25"/>
    </row>
    <row r="5" spans="2:12" s="26" customFormat="1" ht="60.75" customHeight="1">
      <c r="B5" s="90" t="s">
        <v>123</v>
      </c>
      <c r="C5" s="90"/>
      <c r="D5" s="90"/>
      <c r="E5" s="90"/>
      <c r="F5" s="91"/>
      <c r="G5" s="91"/>
      <c r="H5" s="91"/>
      <c r="I5" s="91"/>
      <c r="J5" s="91"/>
      <c r="K5" s="91"/>
      <c r="L5" s="91"/>
    </row>
    <row r="6" spans="2:12" s="27" customFormat="1" ht="269.25" customHeight="1">
      <c r="B6" s="28" t="s">
        <v>0</v>
      </c>
      <c r="C6" s="28" t="s">
        <v>7</v>
      </c>
      <c r="D6" s="28" t="s">
        <v>3</v>
      </c>
      <c r="E6" s="28" t="s">
        <v>5</v>
      </c>
      <c r="F6" s="28" t="s">
        <v>8</v>
      </c>
      <c r="G6" s="28" t="s">
        <v>4</v>
      </c>
      <c r="H6" s="28" t="s">
        <v>1</v>
      </c>
      <c r="I6" s="28" t="s">
        <v>2</v>
      </c>
      <c r="J6" s="29" t="s">
        <v>101</v>
      </c>
      <c r="K6" s="86" t="s">
        <v>6</v>
      </c>
      <c r="L6" s="86"/>
    </row>
    <row r="7" spans="2:12" s="30" customFormat="1" ht="28.15" customHeight="1">
      <c r="B7" s="31">
        <v>1</v>
      </c>
      <c r="C7" s="31">
        <v>2</v>
      </c>
      <c r="D7" s="31">
        <v>3</v>
      </c>
      <c r="E7" s="31">
        <v>4</v>
      </c>
      <c r="F7" s="31">
        <v>5</v>
      </c>
      <c r="G7" s="31">
        <v>6</v>
      </c>
      <c r="H7" s="32">
        <v>7</v>
      </c>
      <c r="I7" s="32">
        <v>8</v>
      </c>
      <c r="J7" s="32">
        <v>6</v>
      </c>
      <c r="K7" s="32">
        <v>7</v>
      </c>
      <c r="L7" s="33">
        <v>7</v>
      </c>
    </row>
    <row r="8" spans="2:12" s="30" customFormat="1" ht="47.25" customHeight="1">
      <c r="B8" s="92" t="s">
        <v>10</v>
      </c>
      <c r="C8" s="93"/>
      <c r="D8" s="93"/>
      <c r="E8" s="93"/>
      <c r="F8" s="93"/>
      <c r="G8" s="93"/>
      <c r="H8" s="93"/>
      <c r="I8" s="93"/>
      <c r="J8" s="93"/>
      <c r="K8" s="93"/>
      <c r="L8" s="94"/>
    </row>
    <row r="9" spans="2:12" s="30" customFormat="1" ht="158.25" customHeight="1">
      <c r="B9" s="34">
        <v>1</v>
      </c>
      <c r="C9" s="35" t="s">
        <v>67</v>
      </c>
      <c r="D9" s="36" t="s">
        <v>68</v>
      </c>
      <c r="E9" s="37">
        <v>2133400</v>
      </c>
      <c r="F9" s="37">
        <v>2133400</v>
      </c>
      <c r="G9" s="28"/>
      <c r="H9" s="28"/>
      <c r="I9" s="28"/>
      <c r="J9" s="37">
        <f>E9</f>
        <v>2133400</v>
      </c>
      <c r="K9" s="38"/>
      <c r="L9" s="39"/>
    </row>
    <row r="10" spans="2:12" s="30" customFormat="1" ht="32.25" customHeight="1">
      <c r="B10" s="40"/>
      <c r="C10" s="7"/>
      <c r="D10" s="16"/>
      <c r="E10" s="3"/>
      <c r="F10" s="3"/>
      <c r="G10" s="28"/>
      <c r="H10" s="28"/>
      <c r="I10" s="28"/>
      <c r="J10" s="3"/>
      <c r="K10" s="41"/>
      <c r="L10" s="41"/>
    </row>
    <row r="11" spans="2:12" s="30" customFormat="1" ht="37.5" customHeight="1">
      <c r="B11" s="40"/>
      <c r="C11" s="7"/>
      <c r="D11" s="16" t="s">
        <v>15</v>
      </c>
      <c r="E11" s="3">
        <f t="shared" ref="E11:J11" si="0">SUM(E9:E10)</f>
        <v>2133400</v>
      </c>
      <c r="F11" s="3">
        <f t="shared" si="0"/>
        <v>2133400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 t="shared" si="0"/>
        <v>2133400</v>
      </c>
      <c r="K11" s="41"/>
      <c r="L11" s="41"/>
    </row>
    <row r="12" spans="2:12" s="30" customFormat="1" ht="49.5" customHeight="1">
      <c r="B12" s="92" t="s">
        <v>12</v>
      </c>
      <c r="C12" s="93"/>
      <c r="D12" s="93"/>
      <c r="E12" s="93"/>
      <c r="F12" s="93"/>
      <c r="G12" s="93"/>
      <c r="H12" s="93"/>
      <c r="I12" s="93"/>
      <c r="J12" s="93"/>
      <c r="K12" s="93"/>
      <c r="L12" s="94"/>
    </row>
    <row r="13" spans="2:12" ht="272.25" customHeight="1">
      <c r="B13" s="42" t="s">
        <v>9</v>
      </c>
      <c r="C13" s="16" t="s">
        <v>19</v>
      </c>
      <c r="D13" s="17" t="s">
        <v>110</v>
      </c>
      <c r="E13" s="10" t="s">
        <v>20</v>
      </c>
      <c r="F13" s="10" t="str">
        <f t="shared" ref="F13:F25" si="1">E13</f>
        <v>(+,-) 99 300</v>
      </c>
      <c r="G13" s="10"/>
      <c r="H13" s="10"/>
      <c r="I13" s="10"/>
      <c r="J13" s="10" t="str">
        <f t="shared" ref="J13:J24" si="2">E13</f>
        <v>(+,-) 99 300</v>
      </c>
      <c r="K13" s="2"/>
      <c r="L13" s="5"/>
    </row>
    <row r="14" spans="2:12" ht="158.25" customHeight="1">
      <c r="B14" s="42" t="s">
        <v>11</v>
      </c>
      <c r="C14" s="4" t="s">
        <v>23</v>
      </c>
      <c r="D14" s="15" t="s">
        <v>57</v>
      </c>
      <c r="E14" s="10" t="s">
        <v>24</v>
      </c>
      <c r="F14" s="10" t="str">
        <f t="shared" si="1"/>
        <v>(+,-) 16 100</v>
      </c>
      <c r="G14" s="10"/>
      <c r="H14" s="10"/>
      <c r="I14" s="10"/>
      <c r="J14" s="10" t="str">
        <f t="shared" si="2"/>
        <v>(+,-) 16 100</v>
      </c>
      <c r="K14" s="2"/>
      <c r="L14" s="2"/>
    </row>
    <row r="15" spans="2:12" ht="198.75" customHeight="1">
      <c r="B15" s="43">
        <v>3</v>
      </c>
      <c r="C15" s="11" t="s">
        <v>28</v>
      </c>
      <c r="D15" s="16" t="s">
        <v>29</v>
      </c>
      <c r="E15" s="6" t="s">
        <v>30</v>
      </c>
      <c r="F15" s="6" t="str">
        <f t="shared" si="1"/>
        <v>(+,-) 5 000</v>
      </c>
      <c r="G15" s="6"/>
      <c r="H15" s="6"/>
      <c r="I15" s="6"/>
      <c r="J15" s="6" t="str">
        <f t="shared" si="2"/>
        <v>(+,-) 5 000</v>
      </c>
      <c r="K15" s="2"/>
      <c r="L15" s="2"/>
    </row>
    <row r="16" spans="2:12" ht="191.25" customHeight="1">
      <c r="B16" s="43">
        <v>4</v>
      </c>
      <c r="C16" s="44" t="s">
        <v>36</v>
      </c>
      <c r="D16" s="16" t="s">
        <v>38</v>
      </c>
      <c r="E16" s="12" t="s">
        <v>37</v>
      </c>
      <c r="F16" s="6" t="str">
        <f t="shared" si="1"/>
        <v>(+,-) 50 000</v>
      </c>
      <c r="G16" s="6"/>
      <c r="H16" s="6"/>
      <c r="I16" s="6"/>
      <c r="J16" s="6" t="str">
        <f t="shared" si="2"/>
        <v>(+,-) 50 000</v>
      </c>
      <c r="K16" s="2"/>
      <c r="L16" s="45"/>
    </row>
    <row r="17" spans="2:12" ht="153" customHeight="1">
      <c r="B17" s="43">
        <v>5</v>
      </c>
      <c r="C17" s="11" t="s">
        <v>40</v>
      </c>
      <c r="D17" s="16" t="s">
        <v>45</v>
      </c>
      <c r="E17" s="12" t="s">
        <v>30</v>
      </c>
      <c r="F17" s="6" t="str">
        <f t="shared" si="1"/>
        <v>(+,-) 5 000</v>
      </c>
      <c r="G17" s="6"/>
      <c r="H17" s="6"/>
      <c r="I17" s="6"/>
      <c r="J17" s="6" t="str">
        <f t="shared" si="2"/>
        <v>(+,-) 5 000</v>
      </c>
      <c r="K17" s="2"/>
      <c r="L17" s="2"/>
    </row>
    <row r="18" spans="2:12" ht="198.75" customHeight="1">
      <c r="B18" s="46">
        <v>6</v>
      </c>
      <c r="C18" s="47" t="s">
        <v>42</v>
      </c>
      <c r="D18" s="48" t="s">
        <v>43</v>
      </c>
      <c r="E18" s="13" t="s">
        <v>44</v>
      </c>
      <c r="F18" s="13" t="str">
        <f t="shared" si="1"/>
        <v>(+,-) 37 200</v>
      </c>
      <c r="G18" s="6"/>
      <c r="H18" s="6"/>
      <c r="I18" s="6"/>
      <c r="J18" s="13" t="str">
        <f t="shared" si="2"/>
        <v>(+,-) 37 200</v>
      </c>
      <c r="K18" s="49"/>
      <c r="L18" s="14"/>
    </row>
    <row r="19" spans="2:12" ht="195" customHeight="1">
      <c r="B19" s="43">
        <v>7</v>
      </c>
      <c r="C19" s="7" t="s">
        <v>46</v>
      </c>
      <c r="D19" s="16" t="s">
        <v>47</v>
      </c>
      <c r="E19" s="6" t="s">
        <v>48</v>
      </c>
      <c r="F19" s="6" t="str">
        <f t="shared" si="1"/>
        <v>(+,-) 25 500</v>
      </c>
      <c r="G19" s="6"/>
      <c r="H19" s="6"/>
      <c r="I19" s="6"/>
      <c r="J19" s="6" t="str">
        <f t="shared" si="2"/>
        <v>(+,-) 25 500</v>
      </c>
      <c r="K19" s="45"/>
      <c r="L19" s="2"/>
    </row>
    <row r="20" spans="2:12" ht="192.75" customHeight="1">
      <c r="B20" s="43">
        <v>8</v>
      </c>
      <c r="C20" s="17" t="s">
        <v>46</v>
      </c>
      <c r="D20" s="16" t="s">
        <v>124</v>
      </c>
      <c r="E20" s="6" t="s">
        <v>49</v>
      </c>
      <c r="F20" s="50" t="str">
        <f t="shared" si="1"/>
        <v>(+,-) 400 000</v>
      </c>
      <c r="G20" s="6"/>
      <c r="H20" s="6"/>
      <c r="I20" s="6"/>
      <c r="J20" s="6" t="str">
        <f t="shared" si="2"/>
        <v>(+,-) 400 000</v>
      </c>
      <c r="K20" s="45"/>
      <c r="L20" s="2"/>
    </row>
    <row r="21" spans="2:12" ht="114.75" customHeight="1">
      <c r="B21" s="43">
        <v>9</v>
      </c>
      <c r="C21" s="17" t="s">
        <v>54</v>
      </c>
      <c r="D21" s="17" t="s">
        <v>55</v>
      </c>
      <c r="E21" s="6" t="s">
        <v>58</v>
      </c>
      <c r="F21" s="6" t="str">
        <f t="shared" si="1"/>
        <v>(+,-) 35 000</v>
      </c>
      <c r="G21" s="6"/>
      <c r="H21" s="6"/>
      <c r="I21" s="6"/>
      <c r="J21" s="6" t="str">
        <f t="shared" si="2"/>
        <v>(+,-) 35 000</v>
      </c>
      <c r="K21" s="45"/>
      <c r="L21" s="2"/>
    </row>
    <row r="22" spans="2:12" ht="116.25" customHeight="1">
      <c r="B22" s="43">
        <v>10</v>
      </c>
      <c r="C22" s="11" t="s">
        <v>73</v>
      </c>
      <c r="D22" s="17" t="s">
        <v>74</v>
      </c>
      <c r="E22" s="6" t="s">
        <v>75</v>
      </c>
      <c r="F22" s="6" t="str">
        <f t="shared" si="1"/>
        <v>(+,-) 7 000</v>
      </c>
      <c r="G22" s="6"/>
      <c r="H22" s="6"/>
      <c r="I22" s="6"/>
      <c r="J22" s="6" t="str">
        <f t="shared" si="2"/>
        <v>(+,-) 7 000</v>
      </c>
      <c r="K22" s="45"/>
      <c r="L22" s="2"/>
    </row>
    <row r="23" spans="2:12" ht="196.5" customHeight="1">
      <c r="B23" s="43">
        <v>11</v>
      </c>
      <c r="C23" s="17" t="s">
        <v>81</v>
      </c>
      <c r="D23" s="17" t="s">
        <v>82</v>
      </c>
      <c r="E23" s="6" t="s">
        <v>83</v>
      </c>
      <c r="F23" s="6" t="str">
        <f t="shared" si="1"/>
        <v>(+,-) 500 000</v>
      </c>
      <c r="G23" s="6"/>
      <c r="H23" s="6"/>
      <c r="I23" s="6"/>
      <c r="J23" s="6" t="str">
        <f t="shared" si="2"/>
        <v>(+,-) 500 000</v>
      </c>
      <c r="K23" s="45"/>
      <c r="L23" s="2"/>
    </row>
    <row r="24" spans="2:12" ht="191.25" customHeight="1">
      <c r="B24" s="43">
        <v>12</v>
      </c>
      <c r="C24" s="17" t="s">
        <v>84</v>
      </c>
      <c r="D24" s="17" t="s">
        <v>86</v>
      </c>
      <c r="E24" s="6" t="s">
        <v>85</v>
      </c>
      <c r="F24" s="6" t="str">
        <f t="shared" si="1"/>
        <v>(+,-) 49 900</v>
      </c>
      <c r="G24" s="6"/>
      <c r="H24" s="6"/>
      <c r="I24" s="6"/>
      <c r="J24" s="6" t="str">
        <f t="shared" si="2"/>
        <v>(+,-) 49 900</v>
      </c>
      <c r="K24" s="45"/>
      <c r="L24" s="2"/>
    </row>
    <row r="25" spans="2:12" ht="118.5" customHeight="1">
      <c r="B25" s="43">
        <v>13</v>
      </c>
      <c r="C25" s="51" t="s">
        <v>112</v>
      </c>
      <c r="D25" s="17" t="s">
        <v>113</v>
      </c>
      <c r="E25" s="6" t="s">
        <v>114</v>
      </c>
      <c r="F25" s="6" t="str">
        <f t="shared" si="1"/>
        <v>(+,-) 49 000</v>
      </c>
      <c r="G25" s="6"/>
      <c r="H25" s="6"/>
      <c r="I25" s="6"/>
      <c r="J25" s="6"/>
      <c r="K25" s="45"/>
      <c r="L25" s="2"/>
    </row>
    <row r="26" spans="2:12" ht="409.6" customHeight="1">
      <c r="B26" s="95">
        <v>14</v>
      </c>
      <c r="C26" s="97" t="s">
        <v>115</v>
      </c>
      <c r="D26" s="99" t="s">
        <v>116</v>
      </c>
      <c r="E26" s="101" t="s">
        <v>117</v>
      </c>
      <c r="F26" s="101" t="str">
        <f>E26</f>
        <v>(+,-) 100 000</v>
      </c>
      <c r="G26" s="6"/>
      <c r="H26" s="6"/>
      <c r="I26" s="6"/>
      <c r="J26" s="101"/>
      <c r="K26" s="45"/>
      <c r="L26" s="103"/>
    </row>
    <row r="27" spans="2:12" ht="363.75" customHeight="1">
      <c r="B27" s="96"/>
      <c r="C27" s="98"/>
      <c r="D27" s="100"/>
      <c r="E27" s="102"/>
      <c r="F27" s="102"/>
      <c r="G27" s="6"/>
      <c r="H27" s="6"/>
      <c r="I27" s="6"/>
      <c r="J27" s="102"/>
      <c r="K27" s="45"/>
      <c r="L27" s="104"/>
    </row>
    <row r="28" spans="2:12" ht="161.25" customHeight="1">
      <c r="B28" s="43">
        <v>15</v>
      </c>
      <c r="C28" s="17" t="s">
        <v>119</v>
      </c>
      <c r="D28" s="17" t="s">
        <v>118</v>
      </c>
      <c r="E28" s="6" t="s">
        <v>30</v>
      </c>
      <c r="F28" s="6" t="str">
        <f>E28</f>
        <v>(+,-) 5 000</v>
      </c>
      <c r="G28" s="6"/>
      <c r="H28" s="6"/>
      <c r="I28" s="6"/>
      <c r="J28" s="6"/>
      <c r="K28" s="45"/>
      <c r="L28" s="2"/>
    </row>
    <row r="29" spans="2:12" ht="24" customHeight="1">
      <c r="B29" s="43"/>
      <c r="C29" s="17"/>
      <c r="D29" s="17"/>
      <c r="E29" s="6"/>
      <c r="F29" s="6"/>
      <c r="G29" s="6"/>
      <c r="H29" s="6"/>
      <c r="I29" s="6"/>
      <c r="J29" s="6"/>
      <c r="K29" s="45"/>
      <c r="L29" s="2"/>
    </row>
    <row r="30" spans="2:12" ht="19.5" customHeight="1">
      <c r="B30" s="43"/>
      <c r="C30" s="51"/>
      <c r="D30" s="17"/>
      <c r="E30" s="6"/>
      <c r="F30" s="6"/>
      <c r="G30" s="6"/>
      <c r="H30" s="6"/>
      <c r="I30" s="6"/>
      <c r="J30" s="6"/>
      <c r="K30" s="45"/>
      <c r="L30" s="52"/>
    </row>
    <row r="31" spans="2:12" ht="51" customHeight="1">
      <c r="B31" s="43"/>
      <c r="C31" s="17"/>
      <c r="D31" s="53" t="s">
        <v>14</v>
      </c>
      <c r="E31" s="6">
        <f>SUM(E13:E30)</f>
        <v>0</v>
      </c>
      <c r="F31" s="6">
        <f t="shared" ref="F31:J31" si="3">SUM(F13:F30)</f>
        <v>0</v>
      </c>
      <c r="G31" s="6">
        <f t="shared" si="3"/>
        <v>0</v>
      </c>
      <c r="H31" s="6">
        <f t="shared" si="3"/>
        <v>0</v>
      </c>
      <c r="I31" s="6">
        <f t="shared" si="3"/>
        <v>0</v>
      </c>
      <c r="J31" s="6">
        <f t="shared" si="3"/>
        <v>0</v>
      </c>
      <c r="K31" s="54"/>
      <c r="L31" s="55"/>
    </row>
    <row r="32" spans="2:12" ht="54" customHeight="1">
      <c r="B32" s="43"/>
      <c r="C32" s="92" t="s">
        <v>21</v>
      </c>
      <c r="D32" s="93"/>
      <c r="E32" s="93"/>
      <c r="F32" s="93"/>
      <c r="G32" s="93"/>
      <c r="H32" s="93"/>
      <c r="I32" s="93"/>
      <c r="J32" s="93"/>
      <c r="K32" s="93"/>
      <c r="L32" s="94"/>
    </row>
    <row r="33" spans="1:13" ht="133.5" customHeight="1">
      <c r="B33" s="43">
        <v>1</v>
      </c>
      <c r="C33" s="17" t="s">
        <v>22</v>
      </c>
      <c r="D33" s="56" t="s">
        <v>59</v>
      </c>
      <c r="E33" s="6">
        <v>-8597</v>
      </c>
      <c r="F33" s="6">
        <f>E33</f>
        <v>-8597</v>
      </c>
      <c r="G33" s="6"/>
      <c r="H33" s="6"/>
      <c r="I33" s="6"/>
      <c r="J33" s="6"/>
      <c r="K33" s="45"/>
      <c r="L33" s="57" t="s">
        <v>94</v>
      </c>
    </row>
    <row r="34" spans="1:13" ht="24" customHeight="1">
      <c r="B34" s="43"/>
      <c r="C34" s="17"/>
      <c r="D34" s="56"/>
      <c r="E34" s="6"/>
      <c r="F34" s="6"/>
      <c r="G34" s="6"/>
      <c r="H34" s="6"/>
      <c r="I34" s="6"/>
      <c r="J34" s="6"/>
      <c r="K34" s="45"/>
      <c r="L34" s="2"/>
    </row>
    <row r="35" spans="1:13" ht="24" customHeight="1">
      <c r="B35" s="43"/>
      <c r="C35" s="17"/>
      <c r="D35" s="56"/>
      <c r="E35" s="6"/>
      <c r="F35" s="6"/>
      <c r="G35" s="6"/>
      <c r="H35" s="6"/>
      <c r="I35" s="6"/>
      <c r="J35" s="6"/>
      <c r="K35" s="45"/>
      <c r="L35" s="2"/>
    </row>
    <row r="36" spans="1:13" ht="45.75" customHeight="1">
      <c r="B36" s="43"/>
      <c r="C36" s="51"/>
      <c r="D36" s="53" t="s">
        <v>14</v>
      </c>
      <c r="E36" s="58">
        <f>SUM(E33:E35)</f>
        <v>-8597</v>
      </c>
      <c r="F36" s="58">
        <f t="shared" ref="F36:K36" si="4">SUM(F33:F35)</f>
        <v>-8597</v>
      </c>
      <c r="G36" s="58">
        <f t="shared" si="4"/>
        <v>0</v>
      </c>
      <c r="H36" s="58">
        <f t="shared" si="4"/>
        <v>0</v>
      </c>
      <c r="I36" s="58">
        <f t="shared" si="4"/>
        <v>0</v>
      </c>
      <c r="J36" s="58">
        <f t="shared" si="4"/>
        <v>0</v>
      </c>
      <c r="K36" s="58">
        <f t="shared" si="4"/>
        <v>0</v>
      </c>
      <c r="L36" s="2"/>
    </row>
    <row r="37" spans="1:13" ht="93.75" customHeight="1">
      <c r="B37" s="43"/>
      <c r="C37" s="87" t="s">
        <v>26</v>
      </c>
      <c r="D37" s="88"/>
      <c r="E37" s="88"/>
      <c r="F37" s="88"/>
      <c r="G37" s="88"/>
      <c r="H37" s="88"/>
      <c r="I37" s="88"/>
      <c r="J37" s="88"/>
      <c r="K37" s="88"/>
      <c r="L37" s="89"/>
    </row>
    <row r="38" spans="1:13" ht="83.25" customHeight="1">
      <c r="B38" s="43">
        <v>1</v>
      </c>
      <c r="C38" s="40" t="s">
        <v>13</v>
      </c>
      <c r="D38" s="16" t="s">
        <v>66</v>
      </c>
      <c r="E38" s="59">
        <v>33388385</v>
      </c>
      <c r="F38" s="59">
        <f>16800000-70000+111200</f>
        <v>16841200</v>
      </c>
      <c r="G38" s="60"/>
      <c r="H38" s="60"/>
      <c r="I38" s="60"/>
      <c r="J38" s="59">
        <f>F38</f>
        <v>16841200</v>
      </c>
      <c r="K38" s="61"/>
      <c r="L38" s="62"/>
      <c r="M38" s="63"/>
    </row>
    <row r="39" spans="1:13" s="30" customFormat="1" ht="153" customHeight="1">
      <c r="B39" s="64">
        <v>2</v>
      </c>
      <c r="C39" s="51" t="s">
        <v>96</v>
      </c>
      <c r="D39" s="65" t="s">
        <v>97</v>
      </c>
      <c r="E39" s="13">
        <v>110000</v>
      </c>
      <c r="F39" s="13">
        <v>100000</v>
      </c>
      <c r="G39" s="13"/>
      <c r="H39" s="13"/>
      <c r="I39" s="13"/>
      <c r="J39" s="13">
        <f>F39</f>
        <v>100000</v>
      </c>
      <c r="K39" s="14"/>
      <c r="L39" s="66" t="s">
        <v>99</v>
      </c>
      <c r="M39" s="67"/>
    </row>
    <row r="40" spans="1:13" ht="115.5" customHeight="1">
      <c r="B40" s="43">
        <v>3</v>
      </c>
      <c r="C40" s="44" t="s">
        <v>16</v>
      </c>
      <c r="D40" s="16" t="s">
        <v>87</v>
      </c>
      <c r="E40" s="3">
        <v>49000</v>
      </c>
      <c r="F40" s="3" t="s">
        <v>102</v>
      </c>
      <c r="G40" s="28"/>
      <c r="H40" s="28"/>
      <c r="I40" s="28"/>
      <c r="J40" s="3" t="s">
        <v>102</v>
      </c>
      <c r="K40" s="7"/>
      <c r="L40" s="52"/>
      <c r="M40" s="63"/>
    </row>
    <row r="41" spans="1:13" ht="153.75" customHeight="1">
      <c r="B41" s="43">
        <v>4</v>
      </c>
      <c r="C41" s="44" t="s">
        <v>17</v>
      </c>
      <c r="D41" s="16" t="s">
        <v>90</v>
      </c>
      <c r="E41" s="3">
        <v>49000</v>
      </c>
      <c r="F41" s="3">
        <v>49000</v>
      </c>
      <c r="G41" s="28"/>
      <c r="H41" s="28"/>
      <c r="I41" s="28"/>
      <c r="J41" s="3">
        <f>E41</f>
        <v>49000</v>
      </c>
      <c r="K41" s="7"/>
      <c r="L41" s="8"/>
      <c r="M41" s="63"/>
    </row>
    <row r="42" spans="1:13" ht="156" customHeight="1">
      <c r="B42" s="43">
        <v>5</v>
      </c>
      <c r="C42" s="44" t="s">
        <v>18</v>
      </c>
      <c r="D42" s="16" t="s">
        <v>60</v>
      </c>
      <c r="E42" s="3">
        <v>4700</v>
      </c>
      <c r="F42" s="3">
        <v>4700</v>
      </c>
      <c r="G42" s="28"/>
      <c r="H42" s="28"/>
      <c r="I42" s="28"/>
      <c r="J42" s="3">
        <f>E42</f>
        <v>4700</v>
      </c>
      <c r="K42" s="7"/>
      <c r="L42" s="45"/>
      <c r="M42" s="63"/>
    </row>
    <row r="43" spans="1:13" ht="269.25" customHeight="1">
      <c r="B43" s="43">
        <v>6</v>
      </c>
      <c r="C43" s="16" t="s">
        <v>19</v>
      </c>
      <c r="D43" s="17" t="s">
        <v>125</v>
      </c>
      <c r="E43" s="6">
        <v>170800</v>
      </c>
      <c r="F43" s="6">
        <v>170800</v>
      </c>
      <c r="G43" s="6"/>
      <c r="H43" s="6"/>
      <c r="I43" s="6"/>
      <c r="J43" s="6">
        <f>E43</f>
        <v>170800</v>
      </c>
      <c r="K43" s="1"/>
      <c r="L43" s="45"/>
      <c r="M43" s="63"/>
    </row>
    <row r="44" spans="1:13" ht="150.75" customHeight="1">
      <c r="B44" s="43">
        <v>7</v>
      </c>
      <c r="C44" s="44" t="s">
        <v>25</v>
      </c>
      <c r="D44" s="17" t="s">
        <v>61</v>
      </c>
      <c r="E44" s="6">
        <v>50000</v>
      </c>
      <c r="F44" s="6" t="s">
        <v>102</v>
      </c>
      <c r="G44" s="6"/>
      <c r="H44" s="6"/>
      <c r="I44" s="6"/>
      <c r="J44" s="6">
        <v>50000</v>
      </c>
      <c r="K44" s="7"/>
      <c r="L44" s="8"/>
      <c r="M44" s="63"/>
    </row>
    <row r="45" spans="1:13" ht="156" customHeight="1">
      <c r="A45" s="43"/>
      <c r="B45" s="68">
        <v>8</v>
      </c>
      <c r="C45" s="16" t="s">
        <v>27</v>
      </c>
      <c r="D45" s="17" t="s">
        <v>88</v>
      </c>
      <c r="E45" s="6">
        <v>22780</v>
      </c>
      <c r="F45" s="6">
        <v>22780</v>
      </c>
      <c r="G45" s="6"/>
      <c r="H45" s="6"/>
      <c r="I45" s="6"/>
      <c r="J45" s="6">
        <f>F45</f>
        <v>22780</v>
      </c>
      <c r="K45" s="1"/>
      <c r="L45" s="57"/>
      <c r="M45" s="63"/>
    </row>
    <row r="46" spans="1:13" ht="114" customHeight="1">
      <c r="B46" s="43">
        <v>9</v>
      </c>
      <c r="C46" s="16" t="s">
        <v>31</v>
      </c>
      <c r="D46" s="17" t="s">
        <v>89</v>
      </c>
      <c r="E46" s="6">
        <v>194775</v>
      </c>
      <c r="F46" s="6">
        <v>194775</v>
      </c>
      <c r="G46" s="6"/>
      <c r="H46" s="6"/>
      <c r="I46" s="6"/>
      <c r="J46" s="6">
        <f>F46</f>
        <v>194775</v>
      </c>
      <c r="K46" s="1"/>
      <c r="L46" s="50"/>
      <c r="M46" s="63"/>
    </row>
    <row r="47" spans="1:13" ht="118.5" customHeight="1">
      <c r="B47" s="43">
        <v>10</v>
      </c>
      <c r="C47" s="16" t="s">
        <v>32</v>
      </c>
      <c r="D47" s="17" t="s">
        <v>62</v>
      </c>
      <c r="E47" s="6">
        <v>28200</v>
      </c>
      <c r="F47" s="6">
        <v>28200</v>
      </c>
      <c r="G47" s="6"/>
      <c r="H47" s="6"/>
      <c r="I47" s="6"/>
      <c r="J47" s="6">
        <f>F47</f>
        <v>28200</v>
      </c>
      <c r="K47" s="1"/>
      <c r="L47" s="57"/>
      <c r="M47" s="63"/>
    </row>
    <row r="48" spans="1:13" ht="159.75" customHeight="1">
      <c r="B48" s="43">
        <v>11</v>
      </c>
      <c r="C48" s="16" t="s">
        <v>33</v>
      </c>
      <c r="D48" s="51" t="s">
        <v>63</v>
      </c>
      <c r="E48" s="6">
        <v>30000</v>
      </c>
      <c r="F48" s="6">
        <v>30000</v>
      </c>
      <c r="G48" s="6"/>
      <c r="H48" s="6"/>
      <c r="I48" s="6"/>
      <c r="J48" s="6">
        <f>F48</f>
        <v>30000</v>
      </c>
      <c r="K48" s="1"/>
      <c r="L48" s="69"/>
      <c r="M48" s="63"/>
    </row>
    <row r="49" spans="2:13" ht="112.5" customHeight="1">
      <c r="B49" s="46">
        <v>12</v>
      </c>
      <c r="C49" s="70" t="s">
        <v>34</v>
      </c>
      <c r="D49" s="70" t="s">
        <v>91</v>
      </c>
      <c r="E49" s="13">
        <v>620000</v>
      </c>
      <c r="F49" s="13">
        <v>450000</v>
      </c>
      <c r="G49" s="6"/>
      <c r="H49" s="6"/>
      <c r="I49" s="6"/>
      <c r="J49" s="9">
        <f>F49</f>
        <v>450000</v>
      </c>
      <c r="K49" s="5"/>
      <c r="L49" s="71"/>
      <c r="M49" s="63"/>
    </row>
    <row r="50" spans="2:13" ht="147.75" customHeight="1">
      <c r="B50" s="43">
        <v>13</v>
      </c>
      <c r="C50" s="16" t="s">
        <v>35</v>
      </c>
      <c r="D50" s="16" t="s">
        <v>92</v>
      </c>
      <c r="E50" s="6">
        <v>100000</v>
      </c>
      <c r="F50" s="6">
        <v>50000</v>
      </c>
      <c r="G50" s="6"/>
      <c r="H50" s="6"/>
      <c r="I50" s="6"/>
      <c r="J50" s="6">
        <v>100000</v>
      </c>
      <c r="K50" s="72"/>
      <c r="L50" s="2"/>
      <c r="M50" s="63"/>
    </row>
    <row r="51" spans="2:13" ht="114" customHeight="1">
      <c r="B51" s="43">
        <v>14</v>
      </c>
      <c r="C51" s="11" t="s">
        <v>39</v>
      </c>
      <c r="D51" s="16" t="s">
        <v>64</v>
      </c>
      <c r="E51" s="6">
        <v>1390000</v>
      </c>
      <c r="F51" s="6">
        <v>695000</v>
      </c>
      <c r="G51" s="6"/>
      <c r="H51" s="6"/>
      <c r="I51" s="6"/>
      <c r="J51" s="6">
        <f t="shared" ref="J51:J60" si="5">F51</f>
        <v>695000</v>
      </c>
      <c r="K51" s="2"/>
      <c r="L51" s="2"/>
    </row>
    <row r="52" spans="2:13" ht="114" customHeight="1">
      <c r="B52" s="43">
        <v>15</v>
      </c>
      <c r="C52" s="44" t="s">
        <v>41</v>
      </c>
      <c r="D52" s="16" t="s">
        <v>126</v>
      </c>
      <c r="E52" s="6">
        <v>170000</v>
      </c>
      <c r="F52" s="6">
        <v>170000</v>
      </c>
      <c r="G52" s="6"/>
      <c r="H52" s="6"/>
      <c r="I52" s="6"/>
      <c r="J52" s="6">
        <f t="shared" si="5"/>
        <v>170000</v>
      </c>
      <c r="K52" s="7"/>
      <c r="L52" s="2"/>
      <c r="M52" s="63"/>
    </row>
    <row r="53" spans="2:13" ht="348" customHeight="1">
      <c r="B53" s="46">
        <v>16</v>
      </c>
      <c r="C53" s="70" t="s">
        <v>46</v>
      </c>
      <c r="D53" s="70" t="s">
        <v>65</v>
      </c>
      <c r="E53" s="13">
        <v>1263750</v>
      </c>
      <c r="F53" s="13">
        <f>1263750</f>
        <v>1263750</v>
      </c>
      <c r="G53" s="58"/>
      <c r="H53" s="58"/>
      <c r="I53" s="58"/>
      <c r="J53" s="73">
        <f t="shared" si="5"/>
        <v>1263750</v>
      </c>
      <c r="K53" s="47"/>
      <c r="L53" s="14"/>
      <c r="M53" s="63"/>
    </row>
    <row r="54" spans="2:13" ht="154.5" customHeight="1">
      <c r="B54" s="43">
        <v>17</v>
      </c>
      <c r="C54" s="15" t="s">
        <v>50</v>
      </c>
      <c r="D54" s="56" t="s">
        <v>51</v>
      </c>
      <c r="E54" s="6">
        <v>150000</v>
      </c>
      <c r="F54" s="6">
        <v>150000</v>
      </c>
      <c r="G54" s="6"/>
      <c r="H54" s="6"/>
      <c r="I54" s="6"/>
      <c r="J54" s="6">
        <f t="shared" si="5"/>
        <v>150000</v>
      </c>
      <c r="K54" s="1"/>
      <c r="L54" s="57"/>
      <c r="M54" s="63"/>
    </row>
    <row r="55" spans="2:13" ht="115.5" customHeight="1">
      <c r="B55" s="43">
        <v>18</v>
      </c>
      <c r="C55" s="17" t="s">
        <v>52</v>
      </c>
      <c r="D55" s="17" t="s">
        <v>53</v>
      </c>
      <c r="E55" s="10">
        <v>168500</v>
      </c>
      <c r="F55" s="10">
        <v>168500</v>
      </c>
      <c r="G55" s="10"/>
      <c r="H55" s="10"/>
      <c r="I55" s="10"/>
      <c r="J55" s="10">
        <f t="shared" si="5"/>
        <v>168500</v>
      </c>
      <c r="K55" s="2"/>
      <c r="L55" s="2"/>
      <c r="M55" s="63"/>
    </row>
    <row r="56" spans="2:13" ht="150.75" customHeight="1">
      <c r="B56" s="43">
        <v>19</v>
      </c>
      <c r="C56" s="17" t="s">
        <v>56</v>
      </c>
      <c r="D56" s="17" t="s">
        <v>93</v>
      </c>
      <c r="E56" s="10">
        <v>49000</v>
      </c>
      <c r="F56" s="10">
        <v>49000</v>
      </c>
      <c r="G56" s="10"/>
      <c r="H56" s="10"/>
      <c r="I56" s="10"/>
      <c r="J56" s="10">
        <f t="shared" si="5"/>
        <v>49000</v>
      </c>
      <c r="K56" s="2"/>
      <c r="L56" s="57"/>
      <c r="M56" s="63"/>
    </row>
    <row r="57" spans="2:13" ht="78.75" customHeight="1">
      <c r="B57" s="43">
        <v>20</v>
      </c>
      <c r="C57" s="51" t="s">
        <v>69</v>
      </c>
      <c r="D57" s="17" t="s">
        <v>70</v>
      </c>
      <c r="E57" s="6">
        <v>42000</v>
      </c>
      <c r="F57" s="6">
        <v>42000</v>
      </c>
      <c r="G57" s="6"/>
      <c r="H57" s="6"/>
      <c r="I57" s="6"/>
      <c r="J57" s="6">
        <f t="shared" si="5"/>
        <v>42000</v>
      </c>
      <c r="K57" s="2"/>
      <c r="L57" s="57"/>
      <c r="M57" s="63"/>
    </row>
    <row r="58" spans="2:13" ht="114.75" customHeight="1">
      <c r="B58" s="43">
        <v>21</v>
      </c>
      <c r="C58" s="51" t="s">
        <v>71</v>
      </c>
      <c r="D58" s="17" t="s">
        <v>72</v>
      </c>
      <c r="E58" s="6">
        <v>20000</v>
      </c>
      <c r="F58" s="6">
        <v>20000</v>
      </c>
      <c r="G58" s="6"/>
      <c r="H58" s="6"/>
      <c r="I58" s="6"/>
      <c r="J58" s="6">
        <f t="shared" si="5"/>
        <v>20000</v>
      </c>
      <c r="K58" s="2"/>
      <c r="L58" s="6"/>
      <c r="M58" s="63"/>
    </row>
    <row r="59" spans="2:13" ht="112.5" customHeight="1">
      <c r="B59" s="46">
        <v>22</v>
      </c>
      <c r="C59" s="51" t="s">
        <v>76</v>
      </c>
      <c r="D59" s="65" t="s">
        <v>77</v>
      </c>
      <c r="E59" s="13">
        <v>15000</v>
      </c>
      <c r="F59" s="13">
        <v>15000</v>
      </c>
      <c r="G59" s="13"/>
      <c r="H59" s="13"/>
      <c r="I59" s="13"/>
      <c r="J59" s="13">
        <f t="shared" si="5"/>
        <v>15000</v>
      </c>
      <c r="K59" s="14"/>
      <c r="L59" s="13"/>
      <c r="M59" s="63"/>
    </row>
    <row r="60" spans="2:13" ht="409.6" customHeight="1">
      <c r="B60" s="46">
        <v>23</v>
      </c>
      <c r="C60" s="70" t="s">
        <v>78</v>
      </c>
      <c r="D60" s="74" t="s">
        <v>127</v>
      </c>
      <c r="E60" s="13">
        <v>11468411</v>
      </c>
      <c r="F60" s="13">
        <f>1601495+5640-151000+1000</f>
        <v>1457135</v>
      </c>
      <c r="G60" s="13"/>
      <c r="H60" s="13"/>
      <c r="I60" s="13"/>
      <c r="J60" s="13">
        <f t="shared" si="5"/>
        <v>1457135</v>
      </c>
      <c r="K60" s="14"/>
      <c r="L60" s="75" t="s">
        <v>100</v>
      </c>
      <c r="M60" s="63"/>
    </row>
    <row r="61" spans="2:13" ht="118.5" customHeight="1">
      <c r="B61" s="46">
        <v>24</v>
      </c>
      <c r="C61" s="51" t="s">
        <v>79</v>
      </c>
      <c r="D61" s="65" t="s">
        <v>80</v>
      </c>
      <c r="E61" s="13">
        <v>283000</v>
      </c>
      <c r="F61" s="13" t="s">
        <v>102</v>
      </c>
      <c r="G61" s="13"/>
      <c r="H61" s="13"/>
      <c r="I61" s="13"/>
      <c r="J61" s="13" t="s">
        <v>102</v>
      </c>
      <c r="K61" s="14"/>
      <c r="L61" s="13"/>
      <c r="M61" s="63"/>
    </row>
    <row r="62" spans="2:13" ht="241.5" customHeight="1">
      <c r="B62" s="46">
        <v>25</v>
      </c>
      <c r="C62" s="51" t="s">
        <v>95</v>
      </c>
      <c r="D62" s="65" t="s">
        <v>111</v>
      </c>
      <c r="E62" s="13">
        <v>428300</v>
      </c>
      <c r="F62" s="13">
        <v>428300</v>
      </c>
      <c r="G62" s="13"/>
      <c r="H62" s="13"/>
      <c r="I62" s="13"/>
      <c r="J62" s="13">
        <f>F62</f>
        <v>428300</v>
      </c>
      <c r="K62" s="14"/>
      <c r="L62" s="76"/>
      <c r="M62" s="63"/>
    </row>
    <row r="63" spans="2:13" ht="74.25" customHeight="1">
      <c r="B63" s="46">
        <v>26</v>
      </c>
      <c r="C63" s="51" t="s">
        <v>98</v>
      </c>
      <c r="D63" s="65" t="s">
        <v>128</v>
      </c>
      <c r="E63" s="13">
        <v>49860</v>
      </c>
      <c r="F63" s="13">
        <v>49860</v>
      </c>
      <c r="G63" s="13"/>
      <c r="H63" s="13"/>
      <c r="I63" s="13"/>
      <c r="J63" s="13">
        <f>F63</f>
        <v>49860</v>
      </c>
      <c r="K63" s="14"/>
      <c r="L63" s="13"/>
      <c r="M63" s="63"/>
    </row>
    <row r="64" spans="2:13" ht="81.75" customHeight="1">
      <c r="B64" s="46">
        <v>27</v>
      </c>
      <c r="C64" s="51" t="s">
        <v>103</v>
      </c>
      <c r="D64" s="65" t="s">
        <v>106</v>
      </c>
      <c r="E64" s="13">
        <v>4800</v>
      </c>
      <c r="F64" s="13" t="s">
        <v>102</v>
      </c>
      <c r="G64" s="13"/>
      <c r="H64" s="13"/>
      <c r="I64" s="13"/>
      <c r="J64" s="13">
        <v>4800</v>
      </c>
      <c r="K64" s="14"/>
      <c r="L64" s="13"/>
      <c r="M64" s="63"/>
    </row>
    <row r="65" spans="2:17" ht="79.5" customHeight="1">
      <c r="B65" s="46">
        <v>28</v>
      </c>
      <c r="C65" s="51" t="s">
        <v>104</v>
      </c>
      <c r="D65" s="65" t="s">
        <v>105</v>
      </c>
      <c r="E65" s="13">
        <v>45300</v>
      </c>
      <c r="F65" s="13"/>
      <c r="G65" s="13"/>
      <c r="H65" s="13"/>
      <c r="I65" s="13"/>
      <c r="J65" s="13">
        <v>45300</v>
      </c>
      <c r="K65" s="14"/>
      <c r="L65" s="13"/>
      <c r="M65" s="63"/>
    </row>
    <row r="66" spans="2:17" ht="78" customHeight="1">
      <c r="B66" s="46">
        <v>29</v>
      </c>
      <c r="C66" s="51" t="s">
        <v>107</v>
      </c>
      <c r="D66" s="65" t="s">
        <v>108</v>
      </c>
      <c r="E66" s="13">
        <v>49000</v>
      </c>
      <c r="F66" s="13"/>
      <c r="G66" s="13"/>
      <c r="H66" s="13"/>
      <c r="I66" s="13"/>
      <c r="J66" s="13">
        <v>49000</v>
      </c>
      <c r="K66" s="14"/>
      <c r="L66" s="13"/>
      <c r="M66" s="63"/>
    </row>
    <row r="67" spans="2:17" ht="76.5" customHeight="1">
      <c r="B67" s="43">
        <v>30</v>
      </c>
      <c r="C67" s="51" t="s">
        <v>107</v>
      </c>
      <c r="D67" s="17" t="s">
        <v>109</v>
      </c>
      <c r="E67" s="6">
        <v>49000</v>
      </c>
      <c r="F67" s="6"/>
      <c r="G67" s="6"/>
      <c r="H67" s="6"/>
      <c r="I67" s="6"/>
      <c r="J67" s="6">
        <v>49000</v>
      </c>
      <c r="K67" s="2"/>
      <c r="L67" s="6"/>
      <c r="M67" s="63"/>
    </row>
    <row r="68" spans="2:17" ht="117" customHeight="1">
      <c r="B68" s="43">
        <v>31</v>
      </c>
      <c r="C68" s="51" t="s">
        <v>107</v>
      </c>
      <c r="D68" s="17" t="s">
        <v>129</v>
      </c>
      <c r="E68" s="6"/>
      <c r="F68" s="6"/>
      <c r="G68" s="6"/>
      <c r="H68" s="6"/>
      <c r="I68" s="6"/>
      <c r="J68" s="6">
        <v>-248100</v>
      </c>
      <c r="K68" s="2"/>
      <c r="L68" s="6"/>
      <c r="M68" s="63"/>
    </row>
    <row r="69" spans="2:17" ht="18.75" customHeight="1">
      <c r="B69" s="43"/>
      <c r="C69" s="17"/>
      <c r="D69" s="17"/>
      <c r="E69" s="6"/>
      <c r="F69" s="6"/>
      <c r="G69" s="6"/>
      <c r="H69" s="6"/>
      <c r="I69" s="6"/>
      <c r="J69" s="6"/>
      <c r="K69" s="2"/>
      <c r="L69" s="108"/>
      <c r="M69" s="63"/>
    </row>
    <row r="70" spans="2:17" s="77" customFormat="1" ht="37.5" customHeight="1">
      <c r="B70" s="78"/>
      <c r="C70" s="79"/>
      <c r="D70" s="80" t="s">
        <v>14</v>
      </c>
      <c r="E70" s="81">
        <f>SUM(E38:E69)</f>
        <v>50463561</v>
      </c>
      <c r="F70" s="81">
        <f t="shared" ref="F70:L70" si="6">SUM(F38:F69)</f>
        <v>22450000</v>
      </c>
      <c r="G70" s="81">
        <f t="shared" si="6"/>
        <v>0</v>
      </c>
      <c r="H70" s="81">
        <f t="shared" si="6"/>
        <v>0</v>
      </c>
      <c r="I70" s="81">
        <f t="shared" si="6"/>
        <v>0</v>
      </c>
      <c r="J70" s="81">
        <f t="shared" si="6"/>
        <v>22450000</v>
      </c>
      <c r="K70" s="81">
        <f t="shared" si="6"/>
        <v>0</v>
      </c>
      <c r="L70" s="81">
        <f t="shared" si="6"/>
        <v>0</v>
      </c>
      <c r="M70" s="82"/>
      <c r="N70" s="84">
        <f>22450000-J70</f>
        <v>0</v>
      </c>
      <c r="O70" s="85"/>
      <c r="P70" s="85"/>
      <c r="Q70" s="85"/>
    </row>
    <row r="71" spans="2:17" ht="40.5">
      <c r="B71" s="105"/>
      <c r="C71" s="23"/>
      <c r="D71" s="24"/>
      <c r="E71" s="23"/>
      <c r="F71" s="106"/>
      <c r="G71" s="23"/>
      <c r="H71" s="23"/>
      <c r="I71" s="23"/>
      <c r="J71" s="23"/>
      <c r="K71" s="23"/>
      <c r="L71" s="23"/>
    </row>
    <row r="72" spans="2:17" ht="40.5">
      <c r="B72" s="107" t="s">
        <v>130</v>
      </c>
      <c r="C72" s="107"/>
      <c r="D72" s="107"/>
      <c r="E72" s="107"/>
      <c r="F72" s="107"/>
      <c r="G72" s="107"/>
      <c r="H72" s="107"/>
      <c r="I72" s="107"/>
      <c r="J72" s="107"/>
      <c r="K72" s="107"/>
      <c r="L72" s="107"/>
    </row>
    <row r="73" spans="2:17" ht="18.75" customHeight="1">
      <c r="B73" s="105"/>
      <c r="C73" s="23"/>
      <c r="D73" s="24"/>
      <c r="E73" s="23"/>
      <c r="F73" s="23"/>
      <c r="G73" s="23"/>
      <c r="H73" s="23"/>
      <c r="I73" s="23"/>
      <c r="J73" s="23"/>
      <c r="K73" s="23"/>
      <c r="L73" s="23"/>
    </row>
    <row r="74" spans="2:17" ht="40.5">
      <c r="B74" s="105"/>
      <c r="C74" s="23"/>
      <c r="D74" s="24"/>
      <c r="E74" s="23"/>
      <c r="F74" s="23"/>
      <c r="G74" s="23"/>
      <c r="H74" s="23"/>
      <c r="I74" s="23"/>
      <c r="J74" s="23"/>
      <c r="K74" s="23"/>
      <c r="L74" s="23"/>
    </row>
    <row r="75" spans="2:17" ht="40.5">
      <c r="B75" s="105"/>
      <c r="C75" s="23"/>
      <c r="D75" s="24"/>
      <c r="E75" s="23"/>
      <c r="F75" s="23"/>
      <c r="G75" s="23"/>
      <c r="H75" s="23"/>
      <c r="I75" s="23"/>
      <c r="J75" s="23"/>
      <c r="K75" s="23"/>
      <c r="L75" s="23"/>
    </row>
    <row r="76" spans="2:17" ht="40.5">
      <c r="B76" s="68"/>
    </row>
  </sheetData>
  <mergeCells count="17">
    <mergeCell ref="B72:L72"/>
    <mergeCell ref="F2:L2"/>
    <mergeCell ref="F3:L3"/>
    <mergeCell ref="N70:Q70"/>
    <mergeCell ref="K6:L6"/>
    <mergeCell ref="C37:L37"/>
    <mergeCell ref="B5:L5"/>
    <mergeCell ref="B12:L12"/>
    <mergeCell ref="B8:L8"/>
    <mergeCell ref="C32:L32"/>
    <mergeCell ref="B26:B27"/>
    <mergeCell ref="C26:C27"/>
    <mergeCell ref="D26:D27"/>
    <mergeCell ref="E26:E27"/>
    <mergeCell ref="F26:F27"/>
    <mergeCell ref="J26:J27"/>
    <mergeCell ref="L26:L27"/>
  </mergeCells>
  <printOptions gridLines="1"/>
  <pageMargins left="0.32" right="0" top="0" bottom="0" header="0" footer="0.16"/>
  <pageSetup paperSize="9" scale="25" fitToHeight="2" orientation="portrait" r:id="rId1"/>
  <rowBreaks count="2" manualBreakCount="2">
    <brk id="25" min="1" max="12" man="1"/>
    <brk id="48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2021-09-15T07:40:42Z</cp:lastPrinted>
  <dcterms:created xsi:type="dcterms:W3CDTF">2018-03-12T13:27:15Z</dcterms:created>
  <dcterms:modified xsi:type="dcterms:W3CDTF">2021-09-15T07:47:22Z</dcterms:modified>
</cp:coreProperties>
</file>