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15" windowWidth="10785" windowHeight="10110" firstSheet="2" activeTab="2"/>
  </bookViews>
  <sheets>
    <sheet name="жовтень" sheetId="10" r:id="rId1"/>
    <sheet name="листопад 1-25" sheetId="20" r:id="rId2"/>
    <sheet name="Додаток " sheetId="5" r:id="rId3"/>
  </sheets>
  <definedNames>
    <definedName name="_xlnm.Print_Area" localSheetId="2">'Додаток '!$A$1:$G$24</definedName>
    <definedName name="_xlnm.Print_Area" localSheetId="0">жовтень!$A$1:$J$42</definedName>
    <definedName name="_xlnm.Print_Area" localSheetId="1">'листопад 1-25'!$A$1:$J$36</definedName>
  </definedNames>
  <calcPr calcId="124519"/>
</workbook>
</file>

<file path=xl/calcChain.xml><?xml version="1.0" encoding="utf-8"?>
<calcChain xmlns="http://schemas.openxmlformats.org/spreadsheetml/2006/main">
  <c r="G14" i="20"/>
  <c r="E20" i="5"/>
  <c r="D14"/>
  <c r="C14"/>
  <c r="B13"/>
  <c r="D15"/>
  <c r="D13"/>
  <c r="C15"/>
  <c r="C13"/>
  <c r="B15"/>
  <c r="D12"/>
  <c r="C12"/>
  <c r="B12" s="1"/>
  <c r="F20"/>
  <c r="B14"/>
  <c r="H30" i="20"/>
  <c r="G30"/>
  <c r="H14"/>
  <c r="H10"/>
  <c r="G10"/>
  <c r="J30"/>
  <c r="J34" s="1"/>
  <c r="J30" i="10"/>
  <c r="D20" i="5" l="1"/>
  <c r="C20"/>
  <c r="G20"/>
  <c r="B19"/>
  <c r="B18"/>
  <c r="B17"/>
  <c r="B16"/>
  <c r="J34" i="10"/>
  <c r="B20" i="5" l="1"/>
</calcChain>
</file>

<file path=xl/sharedStrings.xml><?xml version="1.0" encoding="utf-8"?>
<sst xmlns="http://schemas.openxmlformats.org/spreadsheetml/2006/main" count="148" uniqueCount="72">
  <si>
    <t>Тариф</t>
  </si>
  <si>
    <t>Примітка</t>
  </si>
  <si>
    <t>тис.куб.м</t>
  </si>
  <si>
    <t>днів</t>
  </si>
  <si>
    <t>(підпис)</t>
  </si>
  <si>
    <t>грн/тис.куб.м</t>
  </si>
  <si>
    <t>грн</t>
  </si>
  <si>
    <t>Послуга з централізованого опалення</t>
  </si>
  <si>
    <t>Послуга  з централізованого постачання гарячої води</t>
  </si>
  <si>
    <t>Послуга з постачання теплової енергії</t>
  </si>
  <si>
    <t>Послуга з постачання гарячої води</t>
  </si>
  <si>
    <t>Керівник підприємства</t>
  </si>
  <si>
    <t>у тому числі за видами послуг (теплова енергія) :</t>
  </si>
  <si>
    <t>послуга з централізованого опалення</t>
  </si>
  <si>
    <t>послуга  з централізованого постачання гарячої води</t>
  </si>
  <si>
    <t>послуга з постачання теплової енергії</t>
  </si>
  <si>
    <t>послуга з постачання гарячої води</t>
  </si>
  <si>
    <t>жовтень 2020</t>
  </si>
  <si>
    <t>грудень 2020</t>
  </si>
  <si>
    <t>січень 2021</t>
  </si>
  <si>
    <t>лютий 2021</t>
  </si>
  <si>
    <t>березень 2021</t>
  </si>
  <si>
    <t>квітень 2021</t>
  </si>
  <si>
    <t>Всього по підприємству</t>
  </si>
  <si>
    <t>Місяць опалювального періоду 
2020/2021 р.</t>
  </si>
  <si>
    <t>грн/куб.м.</t>
  </si>
  <si>
    <t xml:space="preserve">грн/Гкал   </t>
  </si>
  <si>
    <t>тис. Гкал / тис. куб.м.</t>
  </si>
  <si>
    <t>(дд.мм.рр / дд.мм.рр.)</t>
  </si>
  <si>
    <t xml:space="preserve">Одиниці виміру </t>
  </si>
  <si>
    <t>Розмір тарифу 
(з ПДВ)</t>
  </si>
  <si>
    <t>Ціна газу, врахована у тарифах (без ПДВ, розподілу, транспортування та інших надбавок) 
для населення</t>
  </si>
  <si>
    <t>У разі наяності диференційованих тарифів на послугу з централізованого постачання гарячої води - з рушникосушарками та без рушникосушарок, зазначається кожен тариф окремо;</t>
  </si>
  <si>
    <t>У разі наявності диференційованих тарифів на послуги з постачання теплової енергії та постачання гарячої води (з урахуванням ЦТП, ІТП та без ЦТП/ІТП), а також для САО зазначається кожен тариф окремо;</t>
  </si>
  <si>
    <t>Обсяг реалізації комунальних послуг/теплової енергії як товарної продукції  населенню за розрахунковий період</t>
  </si>
  <si>
    <t>Кількість днів розрахункового періоду</t>
  </si>
  <si>
    <t>Фактична ціна  постачання природного газу  (без ПДВ, без розподілу, транспортування та інших надбавок), що визначається відповідно до пункту 13 Положення</t>
  </si>
  <si>
    <t>Тариф на послугу з централізованого опалення та постачання теплової енергії, а також тариф на теплову енергію - одноставковий тариф, встановлений уповноваженим органом для виконавця відповідної послуги.  У разі відсутності одноставкового тарифу та за умови застосування двоставкового тарифу - зазначається умовно змінна частина двоставкового тарифу</t>
  </si>
  <si>
    <t>Обсяг спожитого природного газу для виробництва послуг населенню розраховується пропорційно корисному відпуску теплової енергії для потреб опалення та постачання гарячої води населенню ( додаток 4).</t>
  </si>
  <si>
    <t xml:space="preserve">Дата введення в дію тарифу / початок  застосування його до населення
</t>
  </si>
  <si>
    <r>
      <t>грн/Гкал,
грн/м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  </t>
    </r>
  </si>
  <si>
    <t>Обсяг  різниці в цінах природного газу 
(з ПДВ)</t>
  </si>
  <si>
    <t>Якщо у розрахунковому періоді фактична ціна постачання природного газу нижча за ціну природного газу, що врахована в тарифі на відповідну комунальну послугу (теплову енергію) -  розрахунок різниці в ціні за такий період не здійснюється</t>
  </si>
  <si>
    <t xml:space="preserve">Додаток 1 
</t>
  </si>
  <si>
    <t>Назва послуги / теплова енергія</t>
  </si>
  <si>
    <r>
      <t>Обсяг відшкодування різниці в цінах природного газу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(з ПДВ)
( (гр.9 - гр.6) * гр.8 * 1,2 )</t>
    </r>
  </si>
  <si>
    <t>Обсяг спожитого природного газу  для виробництва теплової енергії з метою надання послуг населенню (постачання теплової енергії для потреб ОСББ/ЖБК, управителів, гуртожитків, відомчих будинків (квартир)) протягом розрахункового періоду</t>
  </si>
  <si>
    <t>теплова енергія, що постачалася ОСББ/ЖБК, управителям, гуртожиткам, відомчим будинкам (квартирам) для потреб населення</t>
  </si>
  <si>
    <t>* Для теплопостачальних підприємств, яким тарифи встановлюють органи місцевого самоврядування</t>
  </si>
  <si>
    <t>Теплова енергія, що продавалася ОСББ/ЖБК, управителям, гуртожиткам, відомчим будинкам (квартирам) для потреб населення</t>
  </si>
  <si>
    <t>послуга з централізованого постачання гарячої води де підприємство є виконавцем  послуги</t>
  </si>
  <si>
    <t>за умови підключення рушникосушильників</t>
  </si>
  <si>
    <t>за умови відсутності рушникосушильників</t>
  </si>
  <si>
    <t>послуга з централізованого постачання гарячої води для потреб управителів багатоквартирних будинків</t>
  </si>
  <si>
    <t>120,13</t>
  </si>
  <si>
    <t>109,94</t>
  </si>
  <si>
    <t>118,65</t>
  </si>
  <si>
    <t>108,55</t>
  </si>
  <si>
    <r>
      <t>Розрахунок обсягу різниці в цінах природного газу  
по Товариству з обмеженою відповідальністю "НіжинТеплоМережі"
за</t>
    </r>
    <r>
      <rPr>
        <b/>
        <u/>
        <sz val="14"/>
        <color theme="1"/>
        <rFont val="Times New Roman"/>
        <family val="1"/>
        <charset val="204"/>
      </rPr>
      <t xml:space="preserve">        жовтень </t>
    </r>
    <r>
      <rPr>
        <b/>
        <sz val="14"/>
        <color theme="1"/>
        <rFont val="Times New Roman"/>
        <family val="1"/>
        <charset val="204"/>
      </rPr>
      <t xml:space="preserve">   опалювального періоду 2020/2021 рр.</t>
    </r>
  </si>
  <si>
    <t xml:space="preserve">  (місяць)</t>
  </si>
  <si>
    <t>для абонентів житлових будинків з будинковими приладами обліку теплової енергії</t>
  </si>
  <si>
    <t>для абонентів житлових будинків без будинкових приладів обліку теплової енергії</t>
  </si>
  <si>
    <t>тариф на теплову енергію без урахування витрат на утримання та ремонт ЦТП</t>
  </si>
  <si>
    <t>тариф на теплову енергію з урахуванням витрат на утримання та ремонт ЦТП</t>
  </si>
  <si>
    <r>
      <t xml:space="preserve">_________________________   </t>
    </r>
    <r>
      <rPr>
        <i/>
        <sz val="11"/>
        <color theme="1"/>
        <rFont val="Times New Roman"/>
        <family val="1"/>
        <charset val="204"/>
      </rPr>
      <t>(Любов Ісаєнко)</t>
    </r>
  </si>
  <si>
    <r>
      <t>Розрахунок обсягу різниці в цінах природного газу  
по Товариству з обмеженою відповідальністю "НіжинТеплоМережі"
за</t>
    </r>
    <r>
      <rPr>
        <b/>
        <u/>
        <sz val="14"/>
        <color theme="1"/>
        <rFont val="Times New Roman"/>
        <family val="1"/>
        <charset val="204"/>
      </rPr>
      <t xml:space="preserve">       листопад (01-25 число) </t>
    </r>
    <r>
      <rPr>
        <b/>
        <sz val="14"/>
        <color theme="1"/>
        <rFont val="Times New Roman"/>
        <family val="1"/>
        <charset val="204"/>
      </rPr>
      <t xml:space="preserve">   опалювального періоду 2020/2021 рр.</t>
    </r>
  </si>
  <si>
    <t>листопад 2020 (01-25 число)</t>
  </si>
  <si>
    <t>листопад 2020 (26-30 число)</t>
  </si>
  <si>
    <r>
      <t xml:space="preserve">Розрахунок обсягу різниці в цінах природного газу  
по </t>
    </r>
    <r>
      <rPr>
        <b/>
        <u/>
        <sz val="14"/>
        <color theme="1"/>
        <rFont val="Times New Roman"/>
        <family val="1"/>
        <charset val="204"/>
      </rPr>
      <t>Товариству з обмеженою відповідальністю "НіжєинТеплоМережі"</t>
    </r>
    <r>
      <rPr>
        <i/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 xml:space="preserve">за опалювальний період 2020/2021 р. </t>
    </r>
  </si>
  <si>
    <t>05.01.2019/20.10.2020</t>
  </si>
  <si>
    <t>16.10.2020/20.10.2020</t>
  </si>
  <si>
    <t xml:space="preserve">Додаток  до рішення виконавчого комітету від 13.05.2021 №174
</t>
  </si>
</sst>
</file>

<file path=xl/styles.xml><?xml version="1.0" encoding="utf-8"?>
<styleSheet xmlns="http://schemas.openxmlformats.org/spreadsheetml/2006/main">
  <numFmts count="2">
    <numFmt numFmtId="166" formatCode="0.00000"/>
    <numFmt numFmtId="168" formatCode="#,##0.0000"/>
  </numFmts>
  <fonts count="1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12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1" xfId="0" applyFont="1" applyBorder="1"/>
    <xf numFmtId="0" fontId="0" fillId="0" borderId="0" xfId="0" applyFill="1" applyAlignment="1">
      <alignment horizontal="center"/>
    </xf>
    <xf numFmtId="0" fontId="6" fillId="0" borderId="0" xfId="0" applyFont="1" applyFill="1" applyBorder="1" applyAlignment="1">
      <alignment vertical="center"/>
    </xf>
    <xf numFmtId="0" fontId="2" fillId="0" borderId="8" xfId="0" applyFont="1" applyBorder="1"/>
    <xf numFmtId="0" fontId="2" fillId="0" borderId="21" xfId="0" applyFont="1" applyBorder="1"/>
    <xf numFmtId="0" fontId="2" fillId="0" borderId="22" xfId="0" applyFont="1" applyBorder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2" fillId="0" borderId="2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26" xfId="0" applyFont="1" applyBorder="1"/>
    <xf numFmtId="0" fontId="2" fillId="0" borderId="10" xfId="0" applyFont="1" applyBorder="1"/>
    <xf numFmtId="0" fontId="2" fillId="0" borderId="16" xfId="0" applyFont="1" applyBorder="1"/>
    <xf numFmtId="0" fontId="2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14" xfId="0" applyNumberFormat="1" applyFont="1" applyBorder="1" applyAlignment="1">
      <alignment horizontal="left" vertical="center" indent="1"/>
    </xf>
    <xf numFmtId="49" fontId="2" fillId="0" borderId="15" xfId="0" applyNumberFormat="1" applyFont="1" applyBorder="1" applyAlignment="1">
      <alignment horizontal="left" vertical="center" indent="1"/>
    </xf>
    <xf numFmtId="49" fontId="2" fillId="0" borderId="13" xfId="0" applyNumberFormat="1" applyFont="1" applyBorder="1" applyAlignment="1">
      <alignment horizontal="left" vertical="center" indent="1"/>
    </xf>
    <xf numFmtId="0" fontId="9" fillId="0" borderId="7" xfId="0" applyFont="1" applyBorder="1" applyAlignment="1">
      <alignment horizontal="center" vertical="center"/>
    </xf>
    <xf numFmtId="3" fontId="1" fillId="0" borderId="32" xfId="0" applyNumberFormat="1" applyFont="1" applyFill="1" applyBorder="1" applyAlignment="1"/>
    <xf numFmtId="0" fontId="2" fillId="0" borderId="33" xfId="0" applyFont="1" applyBorder="1"/>
    <xf numFmtId="0" fontId="2" fillId="0" borderId="29" xfId="0" applyFont="1" applyBorder="1" applyAlignment="1">
      <alignment vertical="center" wrapText="1"/>
    </xf>
    <xf numFmtId="0" fontId="2" fillId="0" borderId="34" xfId="0" applyFont="1" applyBorder="1"/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5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13" fillId="0" borderId="26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4" fontId="2" fillId="0" borderId="26" xfId="0" applyNumberFormat="1" applyFont="1" applyBorder="1"/>
    <xf numFmtId="0" fontId="12" fillId="0" borderId="37" xfId="0" applyFont="1" applyBorder="1" applyAlignment="1">
      <alignment horizontal="left" vertical="center" wrapText="1"/>
    </xf>
    <xf numFmtId="4" fontId="2" fillId="0" borderId="33" xfId="0" applyNumberFormat="1" applyFont="1" applyBorder="1"/>
    <xf numFmtId="4" fontId="2" fillId="0" borderId="16" xfId="0" applyNumberFormat="1" applyFont="1" applyBorder="1"/>
    <xf numFmtId="4" fontId="2" fillId="0" borderId="17" xfId="0" applyNumberFormat="1" applyFont="1" applyBorder="1"/>
    <xf numFmtId="0" fontId="2" fillId="0" borderId="12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0" xfId="0" applyFont="1" applyBorder="1"/>
    <xf numFmtId="0" fontId="2" fillId="0" borderId="42" xfId="0" applyFont="1" applyBorder="1"/>
    <xf numFmtId="3" fontId="1" fillId="0" borderId="44" xfId="0" applyNumberFormat="1" applyFont="1" applyFill="1" applyBorder="1" applyAlignment="1"/>
    <xf numFmtId="0" fontId="13" fillId="0" borderId="36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166" fontId="2" fillId="0" borderId="16" xfId="0" applyNumberFormat="1" applyFont="1" applyBorder="1"/>
    <xf numFmtId="4" fontId="2" fillId="0" borderId="14" xfId="0" applyNumberFormat="1" applyFont="1" applyBorder="1"/>
    <xf numFmtId="0" fontId="0" fillId="0" borderId="17" xfId="0" applyBorder="1"/>
    <xf numFmtId="0" fontId="2" fillId="0" borderId="12" xfId="0" applyFont="1" applyBorder="1"/>
    <xf numFmtId="4" fontId="2" fillId="0" borderId="13" xfId="0" applyNumberFormat="1" applyFont="1" applyBorder="1"/>
    <xf numFmtId="4" fontId="2" fillId="0" borderId="30" xfId="0" applyNumberFormat="1" applyFont="1" applyBorder="1"/>
    <xf numFmtId="166" fontId="2" fillId="0" borderId="43" xfId="0" applyNumberFormat="1" applyFont="1" applyBorder="1"/>
    <xf numFmtId="3" fontId="0" fillId="0" borderId="0" xfId="0" applyNumberFormat="1" applyBorder="1" applyAlignment="1">
      <alignment horizontal="center"/>
    </xf>
    <xf numFmtId="168" fontId="2" fillId="0" borderId="43" xfId="0" applyNumberFormat="1" applyFont="1" applyBorder="1"/>
    <xf numFmtId="168" fontId="2" fillId="0" borderId="17" xfId="0" applyNumberFormat="1" applyFont="1" applyBorder="1"/>
    <xf numFmtId="168" fontId="2" fillId="0" borderId="14" xfId="0" applyNumberFormat="1" applyFont="1" applyBorder="1"/>
    <xf numFmtId="4" fontId="1" fillId="0" borderId="16" xfId="0" applyNumberFormat="1" applyFont="1" applyFill="1" applyBorder="1" applyAlignment="1"/>
    <xf numFmtId="4" fontId="1" fillId="0" borderId="15" xfId="0" applyNumberFormat="1" applyFont="1" applyFill="1" applyBorder="1" applyAlignment="1"/>
    <xf numFmtId="4" fontId="1" fillId="0" borderId="6" xfId="0" applyNumberFormat="1" applyFont="1" applyFill="1" applyBorder="1" applyAlignment="1"/>
    <xf numFmtId="4" fontId="1" fillId="0" borderId="2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0" fillId="0" borderId="31" xfId="0" applyNumberFormat="1" applyFill="1" applyBorder="1"/>
    <xf numFmtId="0" fontId="13" fillId="0" borderId="0" xfId="0" applyFont="1" applyFill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">
    <cellStyle name="Обычный" xfId="0" builtinId="0"/>
    <cellStyle name="Обычный 11 2" xfId="2"/>
    <cellStyle name="Обычный 14" xfId="3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view="pageBreakPreview" topLeftCell="B1" zoomScale="70" zoomScaleSheetLayoutView="70" workbookViewId="0">
      <selection activeCell="B1" sqref="A1:J42"/>
    </sheetView>
  </sheetViews>
  <sheetFormatPr defaultRowHeight="15"/>
  <cols>
    <col min="1" max="1" width="44.7109375" customWidth="1"/>
    <col min="2" max="2" width="18.42578125" customWidth="1"/>
    <col min="3" max="3" width="32.42578125" customWidth="1"/>
    <col min="4" max="4" width="22" customWidth="1"/>
    <col min="5" max="5" width="20.140625" customWidth="1"/>
    <col min="6" max="6" width="28.7109375" customWidth="1"/>
    <col min="7" max="7" width="27.42578125" customWidth="1"/>
    <col min="8" max="8" width="28.5703125" customWidth="1"/>
    <col min="9" max="9" width="25.28515625" customWidth="1"/>
    <col min="10" max="10" width="26.28515625" customWidth="1"/>
  </cols>
  <sheetData>
    <row r="1" spans="1:10" ht="33" customHeight="1">
      <c r="I1" s="103" t="s">
        <v>43</v>
      </c>
      <c r="J1" s="103"/>
    </row>
    <row r="2" spans="1:10" ht="70.5" customHeight="1">
      <c r="A2" s="104" t="s">
        <v>58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 ht="18" customHeight="1">
      <c r="A3" s="52"/>
      <c r="B3" s="52"/>
      <c r="C3" s="52"/>
      <c r="D3" s="111" t="s">
        <v>59</v>
      </c>
      <c r="E3" s="111"/>
      <c r="F3" s="52"/>
      <c r="G3" s="52"/>
      <c r="H3" s="52"/>
      <c r="I3" s="52"/>
      <c r="J3" s="52"/>
    </row>
    <row r="4" spans="1:10" ht="15.75" thickBot="1">
      <c r="A4" s="1"/>
      <c r="B4" s="1"/>
      <c r="C4" s="1"/>
      <c r="D4" s="1"/>
      <c r="E4" s="1"/>
      <c r="F4" s="1"/>
      <c r="G4" s="1"/>
      <c r="H4" s="1"/>
      <c r="I4" s="4"/>
    </row>
    <row r="5" spans="1:10" ht="64.900000000000006" customHeight="1">
      <c r="A5" s="92" t="s">
        <v>44</v>
      </c>
      <c r="B5" s="94" t="s">
        <v>0</v>
      </c>
      <c r="C5" s="105"/>
      <c r="D5" s="92" t="s">
        <v>39</v>
      </c>
      <c r="E5" s="107" t="s">
        <v>35</v>
      </c>
      <c r="F5" s="107" t="s">
        <v>31</v>
      </c>
      <c r="G5" s="109" t="s">
        <v>34</v>
      </c>
      <c r="H5" s="107" t="s">
        <v>46</v>
      </c>
      <c r="I5" s="105" t="s">
        <v>36</v>
      </c>
      <c r="J5" s="92" t="s">
        <v>45</v>
      </c>
    </row>
    <row r="6" spans="1:10" ht="28.15" customHeight="1" thickBot="1">
      <c r="A6" s="93"/>
      <c r="B6" s="95"/>
      <c r="C6" s="106"/>
      <c r="D6" s="93"/>
      <c r="E6" s="108"/>
      <c r="F6" s="108"/>
      <c r="G6" s="110"/>
      <c r="H6" s="108"/>
      <c r="I6" s="106"/>
      <c r="J6" s="93"/>
    </row>
    <row r="7" spans="1:10" ht="70.5" customHeight="1" thickBot="1">
      <c r="A7" s="93"/>
      <c r="B7" s="92" t="s">
        <v>29</v>
      </c>
      <c r="C7" s="94" t="s">
        <v>30</v>
      </c>
      <c r="D7" s="93"/>
      <c r="E7" s="108"/>
      <c r="F7" s="108"/>
      <c r="G7" s="110"/>
      <c r="H7" s="108"/>
      <c r="I7" s="106"/>
      <c r="J7" s="93"/>
    </row>
    <row r="8" spans="1:10" ht="30.75" customHeight="1" thickBot="1">
      <c r="A8" s="93"/>
      <c r="B8" s="93"/>
      <c r="C8" s="95"/>
      <c r="D8" s="25" t="s">
        <v>28</v>
      </c>
      <c r="E8" s="25" t="s">
        <v>3</v>
      </c>
      <c r="F8" s="8" t="s">
        <v>5</v>
      </c>
      <c r="G8" s="19" t="s">
        <v>27</v>
      </c>
      <c r="H8" s="8" t="s">
        <v>2</v>
      </c>
      <c r="I8" s="23" t="s">
        <v>5</v>
      </c>
      <c r="J8" s="11" t="s">
        <v>6</v>
      </c>
    </row>
    <row r="9" spans="1:10" ht="23.45" customHeight="1" thickBot="1">
      <c r="A9" s="45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54">
        <v>10</v>
      </c>
    </row>
    <row r="10" spans="1:10" ht="18.75">
      <c r="A10" s="42" t="s">
        <v>7</v>
      </c>
      <c r="B10" s="96" t="s">
        <v>40</v>
      </c>
      <c r="C10" s="28"/>
      <c r="D10" s="13"/>
      <c r="E10" s="14"/>
      <c r="F10" s="15"/>
      <c r="G10" s="20">
        <v>1.6897</v>
      </c>
      <c r="H10" s="15">
        <v>480.29462000000001</v>
      </c>
      <c r="I10" s="98">
        <v>5374.1</v>
      </c>
      <c r="J10" s="38"/>
    </row>
    <row r="11" spans="1:10" ht="47.25">
      <c r="A11" s="57" t="s">
        <v>60</v>
      </c>
      <c r="B11" s="97"/>
      <c r="C11" s="53">
        <v>2036.83</v>
      </c>
      <c r="D11" s="62" t="s">
        <v>69</v>
      </c>
      <c r="E11" s="14">
        <v>12</v>
      </c>
      <c r="F11" s="65">
        <v>6235.51</v>
      </c>
      <c r="G11" s="20"/>
      <c r="H11" s="15"/>
      <c r="I11" s="99"/>
      <c r="J11" s="38"/>
    </row>
    <row r="12" spans="1:10" ht="31.5">
      <c r="A12" s="57" t="s">
        <v>61</v>
      </c>
      <c r="B12" s="97"/>
      <c r="C12" s="56">
        <v>43.41</v>
      </c>
      <c r="D12" s="62" t="s">
        <v>69</v>
      </c>
      <c r="E12" s="14">
        <v>12</v>
      </c>
      <c r="F12" s="65">
        <v>6235.51</v>
      </c>
      <c r="G12" s="20"/>
      <c r="H12" s="15"/>
      <c r="I12" s="99"/>
      <c r="J12" s="38"/>
    </row>
    <row r="13" spans="1:10" ht="18.75">
      <c r="A13" s="42"/>
      <c r="B13" s="97"/>
      <c r="C13" s="28"/>
      <c r="D13" s="13"/>
      <c r="E13" s="14"/>
      <c r="F13" s="65"/>
      <c r="G13" s="20"/>
      <c r="H13" s="15"/>
      <c r="I13" s="99"/>
      <c r="J13" s="38"/>
    </row>
    <row r="14" spans="1:10" ht="30">
      <c r="A14" s="43" t="s">
        <v>8</v>
      </c>
      <c r="B14" s="97" t="s">
        <v>25</v>
      </c>
      <c r="C14" s="29"/>
      <c r="D14" s="2"/>
      <c r="E14" s="3"/>
      <c r="F14" s="66"/>
      <c r="G14" s="21">
        <v>2.0906600000000002</v>
      </c>
      <c r="H14" s="9">
        <v>31.76192</v>
      </c>
      <c r="I14" s="99"/>
      <c r="J14" s="39"/>
    </row>
    <row r="15" spans="1:10" ht="47.25">
      <c r="A15" s="63" t="s">
        <v>50</v>
      </c>
      <c r="B15" s="97"/>
      <c r="C15" s="29"/>
      <c r="D15" s="2"/>
      <c r="E15" s="3"/>
      <c r="F15" s="66"/>
      <c r="G15" s="21"/>
      <c r="H15" s="9"/>
      <c r="I15" s="99"/>
      <c r="J15" s="39"/>
    </row>
    <row r="16" spans="1:10" ht="15.75">
      <c r="A16" s="57" t="s">
        <v>51</v>
      </c>
      <c r="B16" s="97"/>
      <c r="C16" s="58" t="s">
        <v>54</v>
      </c>
      <c r="D16" s="62" t="s">
        <v>69</v>
      </c>
      <c r="E16" s="14">
        <v>12</v>
      </c>
      <c r="F16" s="65">
        <v>6235.51</v>
      </c>
      <c r="G16" s="21"/>
      <c r="H16" s="9"/>
      <c r="I16" s="99"/>
      <c r="J16" s="39"/>
    </row>
    <row r="17" spans="1:10" ht="15.75">
      <c r="A17" s="57" t="s">
        <v>52</v>
      </c>
      <c r="B17" s="97"/>
      <c r="C17" s="58" t="s">
        <v>55</v>
      </c>
      <c r="D17" s="62" t="s">
        <v>69</v>
      </c>
      <c r="E17" s="14">
        <v>12</v>
      </c>
      <c r="F17" s="65">
        <v>6235.51</v>
      </c>
      <c r="G17" s="21"/>
      <c r="H17" s="9"/>
      <c r="I17" s="99"/>
      <c r="J17" s="39"/>
    </row>
    <row r="18" spans="1:10" ht="47.25">
      <c r="A18" s="63" t="s">
        <v>53</v>
      </c>
      <c r="B18" s="97"/>
      <c r="C18" s="29"/>
      <c r="D18" s="2"/>
      <c r="E18" s="3"/>
      <c r="F18" s="66"/>
      <c r="G18" s="21"/>
      <c r="H18" s="9"/>
      <c r="I18" s="99"/>
      <c r="J18" s="39"/>
    </row>
    <row r="19" spans="1:10" ht="15.75">
      <c r="A19" s="57" t="s">
        <v>51</v>
      </c>
      <c r="B19" s="97"/>
      <c r="C19" s="58" t="s">
        <v>56</v>
      </c>
      <c r="D19" s="62" t="s">
        <v>69</v>
      </c>
      <c r="E19" s="14">
        <v>12</v>
      </c>
      <c r="F19" s="65">
        <v>6235.51</v>
      </c>
      <c r="G19" s="21"/>
      <c r="H19" s="9"/>
      <c r="I19" s="99"/>
      <c r="J19" s="39"/>
    </row>
    <row r="20" spans="1:10" ht="15.75">
      <c r="A20" s="57" t="s">
        <v>52</v>
      </c>
      <c r="B20" s="97"/>
      <c r="C20" s="58" t="s">
        <v>57</v>
      </c>
      <c r="D20" s="62" t="s">
        <v>69</v>
      </c>
      <c r="E20" s="14">
        <v>12</v>
      </c>
      <c r="F20" s="65">
        <v>6235.51</v>
      </c>
      <c r="G20" s="21"/>
      <c r="H20" s="9"/>
      <c r="I20" s="99"/>
      <c r="J20" s="39"/>
    </row>
    <row r="21" spans="1:10">
      <c r="A21" s="43"/>
      <c r="B21" s="97"/>
      <c r="C21" s="29"/>
      <c r="D21" s="2"/>
      <c r="E21" s="3"/>
      <c r="F21" s="66"/>
      <c r="G21" s="21"/>
      <c r="H21" s="9"/>
      <c r="I21" s="99"/>
      <c r="J21" s="39"/>
    </row>
    <row r="22" spans="1:10">
      <c r="A22" s="43" t="s">
        <v>9</v>
      </c>
      <c r="B22" s="97" t="s">
        <v>26</v>
      </c>
      <c r="C22" s="29"/>
      <c r="D22" s="2"/>
      <c r="E22" s="3"/>
      <c r="F22" s="66"/>
      <c r="G22" s="21"/>
      <c r="H22" s="9"/>
      <c r="I22" s="99"/>
      <c r="J22" s="39"/>
    </row>
    <row r="23" spans="1:10">
      <c r="A23" s="43"/>
      <c r="B23" s="97"/>
      <c r="C23" s="29"/>
      <c r="D23" s="2"/>
      <c r="E23" s="3"/>
      <c r="F23" s="66"/>
      <c r="G23" s="21"/>
      <c r="H23" s="9"/>
      <c r="I23" s="99"/>
      <c r="J23" s="39"/>
    </row>
    <row r="24" spans="1:10">
      <c r="A24" s="43"/>
      <c r="B24" s="97"/>
      <c r="C24" s="29"/>
      <c r="D24" s="2"/>
      <c r="E24" s="3"/>
      <c r="F24" s="66"/>
      <c r="G24" s="21"/>
      <c r="H24" s="9"/>
      <c r="I24" s="99"/>
      <c r="J24" s="39"/>
    </row>
    <row r="25" spans="1:10">
      <c r="A25" s="43"/>
      <c r="B25" s="97"/>
      <c r="C25" s="29"/>
      <c r="D25" s="2"/>
      <c r="E25" s="3"/>
      <c r="F25" s="66"/>
      <c r="G25" s="21"/>
      <c r="H25" s="9"/>
      <c r="I25" s="99"/>
      <c r="J25" s="39"/>
    </row>
    <row r="26" spans="1:10">
      <c r="A26" s="43" t="s">
        <v>10</v>
      </c>
      <c r="B26" s="97" t="s">
        <v>25</v>
      </c>
      <c r="C26" s="29"/>
      <c r="D26" s="2"/>
      <c r="E26" s="3"/>
      <c r="F26" s="66"/>
      <c r="G26" s="21"/>
      <c r="H26" s="9"/>
      <c r="I26" s="99"/>
      <c r="J26" s="39"/>
    </row>
    <row r="27" spans="1:10">
      <c r="A27" s="43"/>
      <c r="B27" s="97"/>
      <c r="C27" s="29"/>
      <c r="D27" s="2"/>
      <c r="E27" s="3"/>
      <c r="F27" s="66"/>
      <c r="G27" s="21"/>
      <c r="H27" s="9"/>
      <c r="I27" s="99"/>
      <c r="J27" s="39"/>
    </row>
    <row r="28" spans="1:10">
      <c r="A28" s="43"/>
      <c r="B28" s="97"/>
      <c r="C28" s="29"/>
      <c r="D28" s="2"/>
      <c r="E28" s="3"/>
      <c r="F28" s="66"/>
      <c r="G28" s="21"/>
      <c r="H28" s="9"/>
      <c r="I28" s="99"/>
      <c r="J28" s="39"/>
    </row>
    <row r="29" spans="1:10">
      <c r="A29" s="43"/>
      <c r="B29" s="97"/>
      <c r="C29" s="29"/>
      <c r="D29" s="2"/>
      <c r="E29" s="3"/>
      <c r="F29" s="66"/>
      <c r="G29" s="21"/>
      <c r="H29" s="9"/>
      <c r="I29" s="99"/>
      <c r="J29" s="39"/>
    </row>
    <row r="30" spans="1:10" ht="45">
      <c r="A30" s="43" t="s">
        <v>49</v>
      </c>
      <c r="B30" s="97" t="s">
        <v>26</v>
      </c>
      <c r="C30" s="29"/>
      <c r="D30" s="2"/>
      <c r="E30" s="3"/>
      <c r="F30" s="66"/>
      <c r="G30" s="21">
        <v>2.1049999999999999E-2</v>
      </c>
      <c r="H30" s="9">
        <v>5.9834300000000002</v>
      </c>
      <c r="I30" s="99"/>
      <c r="J30" s="64">
        <f>(I10-F31)*H30*1.2</f>
        <v>9518.0070043308024</v>
      </c>
    </row>
    <row r="31" spans="1:10" ht="30">
      <c r="A31" s="43" t="s">
        <v>62</v>
      </c>
      <c r="B31" s="97"/>
      <c r="C31" s="60">
        <v>1785.83</v>
      </c>
      <c r="D31" s="62" t="s">
        <v>70</v>
      </c>
      <c r="E31" s="61">
        <v>12</v>
      </c>
      <c r="F31" s="83">
        <v>4048.4937</v>
      </c>
      <c r="G31" s="21"/>
      <c r="H31" s="9"/>
      <c r="I31" s="99"/>
      <c r="J31" s="39"/>
    </row>
    <row r="32" spans="1:10" ht="30">
      <c r="A32" s="43" t="s">
        <v>63</v>
      </c>
      <c r="B32" s="97"/>
      <c r="C32" s="60">
        <v>1821.86</v>
      </c>
      <c r="D32" s="62" t="s">
        <v>70</v>
      </c>
      <c r="E32" s="61">
        <v>12</v>
      </c>
      <c r="F32" s="83">
        <v>4048.4937</v>
      </c>
      <c r="G32" s="21"/>
      <c r="H32" s="9"/>
      <c r="I32" s="99"/>
      <c r="J32" s="39"/>
    </row>
    <row r="33" spans="1:10" ht="15.75" thickBot="1">
      <c r="A33" s="44"/>
      <c r="B33" s="101"/>
      <c r="C33" s="40"/>
      <c r="D33" s="6"/>
      <c r="E33" s="7"/>
      <c r="F33" s="10"/>
      <c r="G33" s="22"/>
      <c r="H33" s="10"/>
      <c r="I33" s="100"/>
      <c r="J33" s="41"/>
    </row>
    <row r="34" spans="1:10" ht="28.15" customHeight="1" thickBot="1">
      <c r="I34" s="37"/>
      <c r="J34" s="90">
        <f>SUM(J10:J33)</f>
        <v>9518.0070043308024</v>
      </c>
    </row>
    <row r="35" spans="1:10" ht="31.9" customHeight="1">
      <c r="B35" s="46" t="s">
        <v>11</v>
      </c>
      <c r="C35" s="32"/>
      <c r="D35" s="32"/>
      <c r="G35" s="1" t="s">
        <v>64</v>
      </c>
      <c r="I35" s="17"/>
      <c r="J35" s="18"/>
    </row>
    <row r="36" spans="1:10" ht="31.9" customHeight="1">
      <c r="G36" s="31" t="s">
        <v>4</v>
      </c>
      <c r="I36" s="17"/>
      <c r="J36" s="18"/>
    </row>
    <row r="37" spans="1:10" ht="31.9" customHeight="1">
      <c r="A37" s="51" t="s">
        <v>1</v>
      </c>
      <c r="B37" s="48"/>
      <c r="C37" s="48"/>
      <c r="D37" s="1"/>
      <c r="E37" s="1"/>
      <c r="F37" s="1"/>
      <c r="G37" s="1"/>
      <c r="H37" s="1"/>
      <c r="I37" s="17"/>
      <c r="J37" s="49"/>
    </row>
    <row r="38" spans="1:10" ht="25.5" customHeight="1">
      <c r="A38" s="102" t="s">
        <v>42</v>
      </c>
      <c r="B38" s="102"/>
      <c r="C38" s="102"/>
      <c r="D38" s="102"/>
      <c r="E38" s="102"/>
      <c r="F38" s="102"/>
      <c r="G38" s="102"/>
      <c r="H38" s="102"/>
      <c r="I38" s="102"/>
      <c r="J38" s="102"/>
    </row>
    <row r="39" spans="1:10" ht="36.75" customHeight="1">
      <c r="A39" s="91" t="s">
        <v>37</v>
      </c>
      <c r="B39" s="91"/>
      <c r="C39" s="91"/>
      <c r="D39" s="91"/>
      <c r="E39" s="91"/>
      <c r="F39" s="91"/>
      <c r="G39" s="91"/>
      <c r="H39" s="91"/>
      <c r="I39" s="91"/>
      <c r="J39" s="91"/>
    </row>
    <row r="40" spans="1:10" ht="21" customHeight="1">
      <c r="A40" s="91" t="s">
        <v>33</v>
      </c>
      <c r="B40" s="91"/>
      <c r="C40" s="91"/>
      <c r="D40" s="91"/>
      <c r="E40" s="91"/>
      <c r="F40" s="91"/>
      <c r="G40" s="91"/>
      <c r="H40" s="91"/>
      <c r="I40" s="91"/>
      <c r="J40" s="91"/>
    </row>
    <row r="41" spans="1:10" ht="15.75">
      <c r="A41" s="91" t="s">
        <v>32</v>
      </c>
      <c r="B41" s="91"/>
      <c r="C41" s="91"/>
      <c r="D41" s="91"/>
      <c r="E41" s="91"/>
      <c r="F41" s="91"/>
      <c r="G41" s="91"/>
      <c r="H41" s="91"/>
      <c r="I41" s="91"/>
      <c r="J41" s="91"/>
    </row>
    <row r="42" spans="1:10" ht="56.25" customHeight="1">
      <c r="A42" s="50" t="s">
        <v>38</v>
      </c>
      <c r="B42" s="50"/>
      <c r="C42" s="50"/>
      <c r="D42" s="1"/>
      <c r="E42" s="1"/>
      <c r="F42" s="1"/>
      <c r="G42" s="1"/>
      <c r="H42" s="1"/>
      <c r="I42" s="1"/>
      <c r="J42" s="1"/>
    </row>
    <row r="43" spans="1:10" ht="14.25" customHeight="1"/>
    <row r="44" spans="1:10" ht="15.75">
      <c r="A44" s="5"/>
      <c r="B44" s="5"/>
      <c r="C44" s="5"/>
    </row>
    <row r="45" spans="1:10" ht="15.75">
      <c r="A45" s="5"/>
      <c r="B45" s="5"/>
      <c r="C45" s="5"/>
    </row>
    <row r="46" spans="1:10" ht="15.75">
      <c r="A46" s="5"/>
      <c r="B46" s="5"/>
      <c r="C46" s="5"/>
    </row>
    <row r="47" spans="1:10" ht="15.75">
      <c r="A47" s="5"/>
      <c r="B47" s="5"/>
      <c r="C47" s="5"/>
    </row>
    <row r="48" spans="1:10" ht="15.75">
      <c r="A48" s="5"/>
      <c r="B48" s="5"/>
      <c r="C48" s="5"/>
    </row>
    <row r="49" spans="1:6" ht="15.75">
      <c r="A49" s="5"/>
      <c r="B49" s="5"/>
      <c r="C49" s="5"/>
    </row>
    <row r="50" spans="1:6" ht="16.5">
      <c r="A50" s="27"/>
      <c r="B50" s="27"/>
      <c r="C50" s="27"/>
      <c r="E50" s="47"/>
      <c r="F50" s="47"/>
    </row>
    <row r="51" spans="1:6" ht="16.5">
      <c r="A51" s="27"/>
      <c r="B51" s="27"/>
      <c r="C51" s="27"/>
    </row>
  </sheetData>
  <mergeCells count="24">
    <mergeCell ref="I1:J1"/>
    <mergeCell ref="A2:J2"/>
    <mergeCell ref="A5:A8"/>
    <mergeCell ref="B5:C6"/>
    <mergeCell ref="D5:D7"/>
    <mergeCell ref="E5:E7"/>
    <mergeCell ref="F5:F7"/>
    <mergeCell ref="G5:G7"/>
    <mergeCell ref="H5:H7"/>
    <mergeCell ref="I5:I7"/>
    <mergeCell ref="D3:E3"/>
    <mergeCell ref="A39:J39"/>
    <mergeCell ref="A40:J40"/>
    <mergeCell ref="A41:J41"/>
    <mergeCell ref="J5:J7"/>
    <mergeCell ref="B7:B8"/>
    <mergeCell ref="C7:C8"/>
    <mergeCell ref="B10:B13"/>
    <mergeCell ref="I10:I33"/>
    <mergeCell ref="B14:B21"/>
    <mergeCell ref="B22:B25"/>
    <mergeCell ref="B26:B29"/>
    <mergeCell ref="B30:B33"/>
    <mergeCell ref="A38:J38"/>
  </mergeCells>
  <pageMargins left="0.11811023622047245" right="0" top="0.9055118110236221" bottom="0" header="0.31496062992125984" footer="0.31496062992125984"/>
  <pageSetup paperSize="9" scale="52" fitToWidth="3" fitToHeight="0" orientation="landscape" horizontalDpi="300" verticalDpi="300" r:id="rId1"/>
  <headerFooter differentFirst="1">
    <oddHeader>Сторінка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51"/>
  <sheetViews>
    <sheetView view="pageBreakPreview" topLeftCell="B1" zoomScale="70" zoomScaleSheetLayoutView="70" workbookViewId="0">
      <selection activeCell="B1" sqref="A1:J36"/>
    </sheetView>
  </sheetViews>
  <sheetFormatPr defaultRowHeight="15"/>
  <cols>
    <col min="1" max="1" width="44.7109375" customWidth="1"/>
    <col min="2" max="2" width="18.42578125" customWidth="1"/>
    <col min="3" max="3" width="32.42578125" customWidth="1"/>
    <col min="4" max="4" width="22" customWidth="1"/>
    <col min="5" max="5" width="20.140625" customWidth="1"/>
    <col min="6" max="6" width="28.7109375" customWidth="1"/>
    <col min="7" max="7" width="27.42578125" customWidth="1"/>
    <col min="8" max="8" width="28.5703125" customWidth="1"/>
    <col min="9" max="9" width="25.28515625" customWidth="1"/>
    <col min="10" max="10" width="26.28515625" customWidth="1"/>
  </cols>
  <sheetData>
    <row r="1" spans="1:10" ht="33" customHeight="1">
      <c r="I1" s="103" t="s">
        <v>43</v>
      </c>
      <c r="J1" s="103"/>
    </row>
    <row r="2" spans="1:10" ht="70.5" customHeight="1">
      <c r="A2" s="104" t="s">
        <v>65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 ht="18" customHeight="1">
      <c r="A3" s="55"/>
      <c r="B3" s="55"/>
      <c r="C3" s="55"/>
      <c r="D3" s="111" t="s">
        <v>59</v>
      </c>
      <c r="E3" s="111"/>
      <c r="F3" s="55"/>
      <c r="G3" s="55"/>
      <c r="H3" s="55"/>
      <c r="I3" s="55"/>
      <c r="J3" s="55"/>
    </row>
    <row r="4" spans="1:10" ht="15.75" thickBot="1">
      <c r="A4" s="1"/>
      <c r="B4" s="1"/>
      <c r="C4" s="1"/>
      <c r="D4" s="1"/>
      <c r="E4" s="1"/>
      <c r="F4" s="1"/>
      <c r="G4" s="1"/>
      <c r="H4" s="1"/>
      <c r="I4" s="4"/>
    </row>
    <row r="5" spans="1:10" ht="64.900000000000006" customHeight="1">
      <c r="A5" s="92" t="s">
        <v>44</v>
      </c>
      <c r="B5" s="94" t="s">
        <v>0</v>
      </c>
      <c r="C5" s="105"/>
      <c r="D5" s="92" t="s">
        <v>39</v>
      </c>
      <c r="E5" s="107" t="s">
        <v>35</v>
      </c>
      <c r="F5" s="107" t="s">
        <v>31</v>
      </c>
      <c r="G5" s="109" t="s">
        <v>34</v>
      </c>
      <c r="H5" s="107" t="s">
        <v>46</v>
      </c>
      <c r="I5" s="105" t="s">
        <v>36</v>
      </c>
      <c r="J5" s="92" t="s">
        <v>45</v>
      </c>
    </row>
    <row r="6" spans="1:10" ht="28.15" customHeight="1" thickBot="1">
      <c r="A6" s="93"/>
      <c r="B6" s="95"/>
      <c r="C6" s="106"/>
      <c r="D6" s="93"/>
      <c r="E6" s="108"/>
      <c r="F6" s="108"/>
      <c r="G6" s="110"/>
      <c r="H6" s="108"/>
      <c r="I6" s="106"/>
      <c r="J6" s="93"/>
    </row>
    <row r="7" spans="1:10" ht="70.5" customHeight="1" thickBot="1">
      <c r="A7" s="93"/>
      <c r="B7" s="92" t="s">
        <v>29</v>
      </c>
      <c r="C7" s="94" t="s">
        <v>30</v>
      </c>
      <c r="D7" s="93"/>
      <c r="E7" s="108"/>
      <c r="F7" s="108"/>
      <c r="G7" s="110"/>
      <c r="H7" s="108"/>
      <c r="I7" s="106"/>
      <c r="J7" s="93"/>
    </row>
    <row r="8" spans="1:10" ht="30.75" customHeight="1" thickBot="1">
      <c r="A8" s="93"/>
      <c r="B8" s="93"/>
      <c r="C8" s="95"/>
      <c r="D8" s="25" t="s">
        <v>28</v>
      </c>
      <c r="E8" s="25" t="s">
        <v>3</v>
      </c>
      <c r="F8" s="59" t="s">
        <v>5</v>
      </c>
      <c r="G8" s="19" t="s">
        <v>27</v>
      </c>
      <c r="H8" s="59" t="s">
        <v>2</v>
      </c>
      <c r="I8" s="23" t="s">
        <v>5</v>
      </c>
      <c r="J8" s="11" t="s">
        <v>6</v>
      </c>
    </row>
    <row r="9" spans="1:10" ht="23.45" customHeight="1" thickBot="1">
      <c r="A9" s="45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54">
        <v>10</v>
      </c>
    </row>
    <row r="10" spans="1:10" ht="18.75">
      <c r="A10" s="67" t="s">
        <v>7</v>
      </c>
      <c r="B10" s="112" t="s">
        <v>40</v>
      </c>
      <c r="C10" s="68"/>
      <c r="D10" s="69"/>
      <c r="E10" s="70"/>
      <c r="F10" s="77"/>
      <c r="G10" s="80">
        <f>8.66597/30*25</f>
        <v>7.2216416666666658</v>
      </c>
      <c r="H10" s="82">
        <f>1765.76592/30*25</f>
        <v>1471.4716000000001</v>
      </c>
      <c r="I10" s="113">
        <v>5375.37</v>
      </c>
      <c r="J10" s="71"/>
    </row>
    <row r="11" spans="1:10" ht="47.25">
      <c r="A11" s="72" t="s">
        <v>60</v>
      </c>
      <c r="B11" s="97"/>
      <c r="C11" s="53">
        <v>2036.83</v>
      </c>
      <c r="D11" s="62" t="s">
        <v>69</v>
      </c>
      <c r="E11" s="14">
        <v>25</v>
      </c>
      <c r="F11" s="78">
        <v>6235.51</v>
      </c>
      <c r="G11" s="15"/>
      <c r="H11" s="15"/>
      <c r="I11" s="114"/>
      <c r="J11" s="38"/>
    </row>
    <row r="12" spans="1:10" ht="31.5">
      <c r="A12" s="72" t="s">
        <v>61</v>
      </c>
      <c r="B12" s="97"/>
      <c r="C12" s="56">
        <v>43.41</v>
      </c>
      <c r="D12" s="62" t="s">
        <v>69</v>
      </c>
      <c r="E12" s="14">
        <v>25</v>
      </c>
      <c r="F12" s="78">
        <v>6235.51</v>
      </c>
      <c r="G12" s="15"/>
      <c r="H12" s="15"/>
      <c r="I12" s="114"/>
      <c r="J12" s="38"/>
    </row>
    <row r="13" spans="1:10" ht="18.75">
      <c r="A13" s="42"/>
      <c r="B13" s="97"/>
      <c r="C13" s="28"/>
      <c r="D13" s="13"/>
      <c r="E13" s="14"/>
      <c r="F13" s="78"/>
      <c r="G13" s="15"/>
      <c r="H13" s="15"/>
      <c r="I13" s="114"/>
      <c r="J13" s="38"/>
    </row>
    <row r="14" spans="1:10" ht="30">
      <c r="A14" s="43" t="s">
        <v>8</v>
      </c>
      <c r="B14" s="97" t="s">
        <v>25</v>
      </c>
      <c r="C14" s="29"/>
      <c r="D14" s="2"/>
      <c r="E14" s="3"/>
      <c r="F14" s="75"/>
      <c r="G14" s="76">
        <f>4.95969+0.20174</f>
        <v>5.1614300000000002</v>
      </c>
      <c r="H14" s="74">
        <f>67.36259/30*25</f>
        <v>56.13549166666666</v>
      </c>
      <c r="I14" s="114"/>
      <c r="J14" s="39"/>
    </row>
    <row r="15" spans="1:10" ht="47.25">
      <c r="A15" s="73" t="s">
        <v>50</v>
      </c>
      <c r="B15" s="97"/>
      <c r="C15" s="29"/>
      <c r="D15" s="2"/>
      <c r="E15" s="3"/>
      <c r="F15" s="75"/>
      <c r="G15" s="76"/>
      <c r="H15" s="76"/>
      <c r="I15" s="114"/>
      <c r="J15" s="39"/>
    </row>
    <row r="16" spans="1:10" ht="15.75">
      <c r="A16" s="72" t="s">
        <v>51</v>
      </c>
      <c r="B16" s="97"/>
      <c r="C16" s="58" t="s">
        <v>54</v>
      </c>
      <c r="D16" s="62" t="s">
        <v>69</v>
      </c>
      <c r="E16" s="14">
        <v>25</v>
      </c>
      <c r="F16" s="78">
        <v>6235.51</v>
      </c>
      <c r="G16" s="9"/>
      <c r="H16" s="9"/>
      <c r="I16" s="114"/>
      <c r="J16" s="39"/>
    </row>
    <row r="17" spans="1:10" ht="15.75">
      <c r="A17" s="72" t="s">
        <v>52</v>
      </c>
      <c r="B17" s="97"/>
      <c r="C17" s="58" t="s">
        <v>55</v>
      </c>
      <c r="D17" s="62" t="s">
        <v>69</v>
      </c>
      <c r="E17" s="14">
        <v>25</v>
      </c>
      <c r="F17" s="78">
        <v>6235.51</v>
      </c>
      <c r="G17" s="9"/>
      <c r="H17" s="9"/>
      <c r="I17" s="114"/>
      <c r="J17" s="39"/>
    </row>
    <row r="18" spans="1:10" ht="47.25">
      <c r="A18" s="73" t="s">
        <v>53</v>
      </c>
      <c r="B18" s="97"/>
      <c r="C18" s="29"/>
      <c r="D18" s="2"/>
      <c r="E18" s="3"/>
      <c r="F18" s="75"/>
      <c r="G18" s="9"/>
      <c r="H18" s="9"/>
      <c r="I18" s="114"/>
      <c r="J18" s="39"/>
    </row>
    <row r="19" spans="1:10" ht="15.75">
      <c r="A19" s="72" t="s">
        <v>51</v>
      </c>
      <c r="B19" s="97"/>
      <c r="C19" s="58" t="s">
        <v>56</v>
      </c>
      <c r="D19" s="62" t="s">
        <v>69</v>
      </c>
      <c r="E19" s="14">
        <v>25</v>
      </c>
      <c r="F19" s="78">
        <v>6235.51</v>
      </c>
      <c r="G19" s="9"/>
      <c r="H19" s="9"/>
      <c r="I19" s="114"/>
      <c r="J19" s="39"/>
    </row>
    <row r="20" spans="1:10" ht="15.75">
      <c r="A20" s="72" t="s">
        <v>52</v>
      </c>
      <c r="B20" s="97"/>
      <c r="C20" s="58" t="s">
        <v>57</v>
      </c>
      <c r="D20" s="62" t="s">
        <v>69</v>
      </c>
      <c r="E20" s="14">
        <v>25</v>
      </c>
      <c r="F20" s="78">
        <v>6235.51</v>
      </c>
      <c r="G20" s="9"/>
      <c r="H20" s="9"/>
      <c r="I20" s="114"/>
      <c r="J20" s="39"/>
    </row>
    <row r="21" spans="1:10">
      <c r="A21" s="43"/>
      <c r="B21" s="97"/>
      <c r="C21" s="29"/>
      <c r="D21" s="2"/>
      <c r="E21" s="3"/>
      <c r="F21" s="75"/>
      <c r="G21" s="9"/>
      <c r="H21" s="9"/>
      <c r="I21" s="114"/>
      <c r="J21" s="39"/>
    </row>
    <row r="22" spans="1:10">
      <c r="A22" s="43" t="s">
        <v>9</v>
      </c>
      <c r="B22" s="97" t="s">
        <v>26</v>
      </c>
      <c r="C22" s="29"/>
      <c r="D22" s="2"/>
      <c r="E22" s="3"/>
      <c r="F22" s="75"/>
      <c r="G22" s="9"/>
      <c r="H22" s="9"/>
      <c r="I22" s="114"/>
      <c r="J22" s="39"/>
    </row>
    <row r="23" spans="1:10">
      <c r="A23" s="43"/>
      <c r="B23" s="97"/>
      <c r="C23" s="29"/>
      <c r="D23" s="2"/>
      <c r="E23" s="3"/>
      <c r="F23" s="75"/>
      <c r="G23" s="9"/>
      <c r="H23" s="9"/>
      <c r="I23" s="114"/>
      <c r="J23" s="39"/>
    </row>
    <row r="24" spans="1:10">
      <c r="A24" s="43"/>
      <c r="B24" s="97"/>
      <c r="C24" s="29"/>
      <c r="D24" s="2"/>
      <c r="E24" s="3"/>
      <c r="F24" s="75"/>
      <c r="G24" s="9"/>
      <c r="H24" s="9"/>
      <c r="I24" s="114"/>
      <c r="J24" s="39"/>
    </row>
    <row r="25" spans="1:10">
      <c r="A25" s="43"/>
      <c r="B25" s="97"/>
      <c r="C25" s="29"/>
      <c r="D25" s="2"/>
      <c r="E25" s="3"/>
      <c r="F25" s="75"/>
      <c r="G25" s="9"/>
      <c r="H25" s="9"/>
      <c r="I25" s="114"/>
      <c r="J25" s="39"/>
    </row>
    <row r="26" spans="1:10">
      <c r="A26" s="43" t="s">
        <v>10</v>
      </c>
      <c r="B26" s="97" t="s">
        <v>25</v>
      </c>
      <c r="C26" s="29"/>
      <c r="D26" s="2"/>
      <c r="E26" s="3"/>
      <c r="F26" s="75"/>
      <c r="G26" s="9"/>
      <c r="H26" s="9"/>
      <c r="I26" s="114"/>
      <c r="J26" s="39"/>
    </row>
    <row r="27" spans="1:10">
      <c r="A27" s="43"/>
      <c r="B27" s="97"/>
      <c r="C27" s="29"/>
      <c r="D27" s="2"/>
      <c r="E27" s="3"/>
      <c r="F27" s="75"/>
      <c r="G27" s="9"/>
      <c r="H27" s="9"/>
      <c r="I27" s="114"/>
      <c r="J27" s="39"/>
    </row>
    <row r="28" spans="1:10">
      <c r="A28" s="43"/>
      <c r="B28" s="97"/>
      <c r="C28" s="29"/>
      <c r="D28" s="2"/>
      <c r="E28" s="3"/>
      <c r="F28" s="75"/>
      <c r="G28" s="9"/>
      <c r="H28" s="9"/>
      <c r="I28" s="114"/>
      <c r="J28" s="39"/>
    </row>
    <row r="29" spans="1:10">
      <c r="A29" s="43"/>
      <c r="B29" s="97"/>
      <c r="C29" s="29"/>
      <c r="D29" s="2"/>
      <c r="E29" s="3"/>
      <c r="F29" s="75"/>
      <c r="G29" s="9"/>
      <c r="H29" s="9"/>
      <c r="I29" s="114"/>
      <c r="J29" s="39"/>
    </row>
    <row r="30" spans="1:10" ht="45">
      <c r="A30" s="43" t="s">
        <v>49</v>
      </c>
      <c r="B30" s="97" t="s">
        <v>26</v>
      </c>
      <c r="C30" s="29"/>
      <c r="D30" s="2"/>
      <c r="E30" s="3"/>
      <c r="F30" s="75"/>
      <c r="G30" s="74">
        <f>0.18146/30*25</f>
        <v>0.15121666666666667</v>
      </c>
      <c r="H30" s="15">
        <f>36.97404/30*25</f>
        <v>30.811700000000002</v>
      </c>
      <c r="I30" s="114"/>
      <c r="J30" s="64">
        <f>(I10-F31)*H30*1.2</f>
        <v>49059.977391251996</v>
      </c>
    </row>
    <row r="31" spans="1:10" ht="30">
      <c r="A31" s="43" t="s">
        <v>62</v>
      </c>
      <c r="B31" s="97"/>
      <c r="C31" s="60">
        <v>1785.83</v>
      </c>
      <c r="D31" s="62" t="s">
        <v>70</v>
      </c>
      <c r="E31" s="14">
        <v>25</v>
      </c>
      <c r="F31" s="84">
        <v>4048.4937</v>
      </c>
      <c r="G31" s="9"/>
      <c r="H31" s="9"/>
      <c r="I31" s="114"/>
      <c r="J31" s="39"/>
    </row>
    <row r="32" spans="1:10" ht="30">
      <c r="A32" s="43" t="s">
        <v>63</v>
      </c>
      <c r="B32" s="97"/>
      <c r="C32" s="60">
        <v>1821.86</v>
      </c>
      <c r="D32" s="62" t="s">
        <v>70</v>
      </c>
      <c r="E32" s="14">
        <v>25</v>
      </c>
      <c r="F32" s="84">
        <v>4048.4937</v>
      </c>
      <c r="G32" s="9"/>
      <c r="H32" s="9"/>
      <c r="I32" s="114"/>
      <c r="J32" s="39"/>
    </row>
    <row r="33" spans="1:10" ht="15.75" thickBot="1">
      <c r="A33" s="44"/>
      <c r="B33" s="101"/>
      <c r="C33" s="40"/>
      <c r="D33" s="6"/>
      <c r="E33" s="7"/>
      <c r="F33" s="79"/>
      <c r="G33" s="10"/>
      <c r="H33" s="10"/>
      <c r="I33" s="115"/>
      <c r="J33" s="41"/>
    </row>
    <row r="34" spans="1:10" ht="28.15" customHeight="1" thickBot="1">
      <c r="I34" s="37"/>
      <c r="J34" s="90">
        <f>SUM(J10:J33)</f>
        <v>49059.977391251996</v>
      </c>
    </row>
    <row r="35" spans="1:10" ht="31.9" customHeight="1">
      <c r="B35" s="46" t="s">
        <v>11</v>
      </c>
      <c r="C35" s="32"/>
      <c r="D35" s="32"/>
      <c r="G35" s="1" t="s">
        <v>64</v>
      </c>
      <c r="I35" s="17"/>
      <c r="J35" s="18"/>
    </row>
    <row r="36" spans="1:10" ht="31.9" customHeight="1">
      <c r="G36" s="31" t="s">
        <v>4</v>
      </c>
      <c r="I36" s="17"/>
      <c r="J36" s="18"/>
    </row>
    <row r="37" spans="1:10" ht="31.9" customHeight="1">
      <c r="A37" s="51" t="s">
        <v>1</v>
      </c>
      <c r="B37" s="48"/>
      <c r="C37" s="48"/>
      <c r="D37" s="1"/>
      <c r="E37" s="1"/>
      <c r="F37" s="1"/>
      <c r="G37" s="1"/>
      <c r="H37" s="1"/>
      <c r="I37" s="17"/>
      <c r="J37" s="49"/>
    </row>
    <row r="38" spans="1:10" ht="25.5" customHeight="1">
      <c r="A38" s="102" t="s">
        <v>42</v>
      </c>
      <c r="B38" s="102"/>
      <c r="C38" s="102"/>
      <c r="D38" s="102"/>
      <c r="E38" s="102"/>
      <c r="F38" s="102"/>
      <c r="G38" s="102"/>
      <c r="H38" s="102"/>
      <c r="I38" s="102"/>
      <c r="J38" s="102"/>
    </row>
    <row r="39" spans="1:10" ht="36.75" customHeight="1">
      <c r="A39" s="91" t="s">
        <v>37</v>
      </c>
      <c r="B39" s="91"/>
      <c r="C39" s="91"/>
      <c r="D39" s="91"/>
      <c r="E39" s="91"/>
      <c r="F39" s="91"/>
      <c r="G39" s="91"/>
      <c r="H39" s="91"/>
      <c r="I39" s="91"/>
      <c r="J39" s="91"/>
    </row>
    <row r="40" spans="1:10" ht="21" customHeight="1">
      <c r="A40" s="91" t="s">
        <v>33</v>
      </c>
      <c r="B40" s="91"/>
      <c r="C40" s="91"/>
      <c r="D40" s="91"/>
      <c r="E40" s="91"/>
      <c r="F40" s="91"/>
      <c r="G40" s="91"/>
      <c r="H40" s="91"/>
      <c r="I40" s="91"/>
      <c r="J40" s="91"/>
    </row>
    <row r="41" spans="1:10" ht="15.75">
      <c r="A41" s="91" t="s">
        <v>32</v>
      </c>
      <c r="B41" s="91"/>
      <c r="C41" s="91"/>
      <c r="D41" s="91"/>
      <c r="E41" s="91"/>
      <c r="F41" s="91"/>
      <c r="G41" s="91"/>
      <c r="H41" s="91"/>
      <c r="I41" s="91"/>
      <c r="J41" s="91"/>
    </row>
    <row r="42" spans="1:10" ht="56.25" customHeight="1">
      <c r="A42" s="50" t="s">
        <v>38</v>
      </c>
      <c r="B42" s="50"/>
      <c r="C42" s="50"/>
      <c r="D42" s="1"/>
      <c r="E42" s="1"/>
      <c r="F42" s="1"/>
      <c r="G42" s="1"/>
      <c r="H42" s="1"/>
      <c r="I42" s="1"/>
      <c r="J42" s="1"/>
    </row>
    <row r="43" spans="1:10" ht="14.25" customHeight="1"/>
    <row r="44" spans="1:10" ht="15.75">
      <c r="A44" s="5"/>
      <c r="B44" s="5"/>
      <c r="C44" s="5"/>
    </row>
    <row r="45" spans="1:10" ht="15.75">
      <c r="A45" s="5"/>
      <c r="B45" s="5"/>
      <c r="C45" s="5"/>
    </row>
    <row r="46" spans="1:10" ht="15.75">
      <c r="A46" s="5"/>
      <c r="B46" s="5"/>
      <c r="C46" s="5"/>
    </row>
    <row r="47" spans="1:10" ht="15.75">
      <c r="A47" s="5"/>
      <c r="B47" s="5"/>
      <c r="C47" s="5"/>
    </row>
    <row r="48" spans="1:10" ht="15.75">
      <c r="A48" s="5"/>
      <c r="B48" s="5"/>
      <c r="C48" s="5"/>
    </row>
    <row r="49" spans="1:6" ht="15.75">
      <c r="A49" s="5"/>
      <c r="B49" s="5"/>
      <c r="C49" s="5"/>
    </row>
    <row r="50" spans="1:6" ht="16.5">
      <c r="A50" s="27"/>
      <c r="B50" s="27"/>
      <c r="C50" s="27"/>
      <c r="E50" s="47"/>
      <c r="F50" s="47"/>
    </row>
    <row r="51" spans="1:6" ht="16.5">
      <c r="A51" s="27"/>
      <c r="B51" s="27"/>
      <c r="C51" s="27"/>
    </row>
  </sheetData>
  <mergeCells count="24">
    <mergeCell ref="A38:J38"/>
    <mergeCell ref="A39:J39"/>
    <mergeCell ref="A40:J40"/>
    <mergeCell ref="A41:J41"/>
    <mergeCell ref="I5:I7"/>
    <mergeCell ref="J5:J7"/>
    <mergeCell ref="B7:B8"/>
    <mergeCell ref="C7:C8"/>
    <mergeCell ref="B10:B13"/>
    <mergeCell ref="I10:I33"/>
    <mergeCell ref="B14:B21"/>
    <mergeCell ref="B22:B25"/>
    <mergeCell ref="B26:B29"/>
    <mergeCell ref="B30:B33"/>
    <mergeCell ref="I1:J1"/>
    <mergeCell ref="A2:J2"/>
    <mergeCell ref="D3:E3"/>
    <mergeCell ref="A5:A8"/>
    <mergeCell ref="B5:C6"/>
    <mergeCell ref="D5:D7"/>
    <mergeCell ref="E5:E7"/>
    <mergeCell ref="F5:F7"/>
    <mergeCell ref="G5:G7"/>
    <mergeCell ref="H5:H7"/>
  </mergeCells>
  <pageMargins left="0.11811023622047245" right="0" top="0.59055118110236227" bottom="0" header="0.31496062992125984" footer="0.31496062992125984"/>
  <pageSetup paperSize="9" scale="52" fitToWidth="3" fitToHeight="0" orientation="landscape" horizontalDpi="300" verticalDpi="300" r:id="rId1"/>
  <headerFooter differentFirst="1">
    <oddHeader>Сторінка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tabSelected="1" view="pageBreakPreview" zoomScale="60" workbookViewId="0">
      <selection activeCell="A3" sqref="A3:G3"/>
    </sheetView>
  </sheetViews>
  <sheetFormatPr defaultRowHeight="15"/>
  <cols>
    <col min="1" max="1" width="33.28515625" customWidth="1"/>
    <col min="2" max="2" width="44.140625" customWidth="1"/>
    <col min="3" max="3" width="23.7109375" customWidth="1"/>
    <col min="4" max="4" width="22.42578125" customWidth="1"/>
    <col min="5" max="5" width="22.7109375" customWidth="1"/>
    <col min="6" max="6" width="18.85546875" customWidth="1"/>
    <col min="7" max="7" width="24.5703125" customWidth="1"/>
  </cols>
  <sheetData>
    <row r="1" spans="1:7" ht="36" customHeight="1">
      <c r="F1" s="117" t="s">
        <v>71</v>
      </c>
      <c r="G1" s="117"/>
    </row>
    <row r="2" spans="1:7" ht="72" customHeight="1">
      <c r="F2" s="124"/>
      <c r="G2" s="125"/>
    </row>
    <row r="3" spans="1:7" ht="78" customHeight="1">
      <c r="A3" s="123" t="s">
        <v>68</v>
      </c>
      <c r="B3" s="123"/>
      <c r="C3" s="123"/>
      <c r="D3" s="123"/>
      <c r="E3" s="123"/>
      <c r="F3" s="123"/>
      <c r="G3" s="123"/>
    </row>
    <row r="4" spans="1:7" ht="15.75" thickBot="1">
      <c r="A4" s="1"/>
      <c r="G4" s="30" t="s">
        <v>6</v>
      </c>
    </row>
    <row r="5" spans="1:7" ht="64.900000000000006" customHeight="1" thickBot="1">
      <c r="A5" s="118" t="s">
        <v>24</v>
      </c>
      <c r="B5" s="92" t="s">
        <v>41</v>
      </c>
      <c r="C5" s="126" t="s">
        <v>12</v>
      </c>
      <c r="D5" s="127"/>
      <c r="E5" s="127"/>
      <c r="F5" s="127"/>
      <c r="G5" s="128"/>
    </row>
    <row r="6" spans="1:7" ht="28.15" customHeight="1">
      <c r="A6" s="119"/>
      <c r="B6" s="93"/>
      <c r="C6" s="92" t="s">
        <v>13</v>
      </c>
      <c r="D6" s="92" t="s">
        <v>14</v>
      </c>
      <c r="E6" s="92" t="s">
        <v>15</v>
      </c>
      <c r="F6" s="92" t="s">
        <v>16</v>
      </c>
      <c r="G6" s="92" t="s">
        <v>47</v>
      </c>
    </row>
    <row r="7" spans="1:7" ht="35.450000000000003" customHeight="1">
      <c r="A7" s="119"/>
      <c r="B7" s="93"/>
      <c r="C7" s="93"/>
      <c r="D7" s="93"/>
      <c r="E7" s="93"/>
      <c r="F7" s="93"/>
      <c r="G7" s="93"/>
    </row>
    <row r="8" spans="1:7" ht="114.6" customHeight="1">
      <c r="A8" s="120"/>
      <c r="B8" s="93"/>
      <c r="C8" s="93"/>
      <c r="D8" s="93"/>
      <c r="E8" s="93"/>
      <c r="F8" s="93"/>
      <c r="G8" s="93"/>
    </row>
    <row r="9" spans="1:7" ht="31.15" customHeight="1">
      <c r="A9" s="121"/>
      <c r="B9" s="93"/>
      <c r="C9" s="93"/>
      <c r="D9" s="93"/>
      <c r="E9" s="93"/>
      <c r="F9" s="93"/>
      <c r="G9" s="93"/>
    </row>
    <row r="10" spans="1:7" ht="31.15" customHeight="1" thickBot="1">
      <c r="A10" s="121"/>
      <c r="B10" s="122"/>
      <c r="C10" s="122"/>
      <c r="D10" s="122"/>
      <c r="E10" s="122"/>
      <c r="F10" s="122"/>
      <c r="G10" s="122"/>
    </row>
    <row r="11" spans="1:7" ht="23.45" customHeight="1" thickBot="1">
      <c r="A11" s="16">
        <v>1</v>
      </c>
      <c r="B11" s="25">
        <v>2</v>
      </c>
      <c r="C11" s="25">
        <v>3</v>
      </c>
      <c r="D11" s="25">
        <v>4</v>
      </c>
      <c r="E11" s="25">
        <v>5</v>
      </c>
      <c r="F11" s="25">
        <v>6</v>
      </c>
      <c r="G11" s="25">
        <v>7</v>
      </c>
    </row>
    <row r="12" spans="1:7" ht="18.75">
      <c r="A12" s="36" t="s">
        <v>17</v>
      </c>
      <c r="B12" s="85">
        <f>SUM(C12:G12)</f>
        <v>9518.01</v>
      </c>
      <c r="C12" s="85">
        <f>жовтень!J10</f>
        <v>0</v>
      </c>
      <c r="D12" s="85">
        <f>жовтень!J15</f>
        <v>0</v>
      </c>
      <c r="E12" s="85">
        <v>0</v>
      </c>
      <c r="F12" s="85">
        <v>0</v>
      </c>
      <c r="G12" s="85">
        <v>9518.01</v>
      </c>
    </row>
    <row r="13" spans="1:7" ht="18.75">
      <c r="A13" s="34" t="s">
        <v>66</v>
      </c>
      <c r="B13" s="85">
        <f t="shared" ref="B13:B19" si="0">SUM(C13:G13)</f>
        <v>49059.98</v>
      </c>
      <c r="C13" s="85">
        <f>жовтень!J11</f>
        <v>0</v>
      </c>
      <c r="D13" s="85">
        <f>жовтень!K11</f>
        <v>0</v>
      </c>
      <c r="E13" s="85">
        <v>0</v>
      </c>
      <c r="F13" s="85">
        <v>0</v>
      </c>
      <c r="G13" s="85">
        <v>49059.98</v>
      </c>
    </row>
    <row r="14" spans="1:7" ht="18.75">
      <c r="A14" s="34" t="s">
        <v>67</v>
      </c>
      <c r="B14" s="85">
        <f t="shared" si="0"/>
        <v>9.39</v>
      </c>
      <c r="C14" s="85">
        <f>жовтень!J12</f>
        <v>0</v>
      </c>
      <c r="D14" s="85">
        <f>жовтень!K12</f>
        <v>0</v>
      </c>
      <c r="E14" s="85">
        <v>0</v>
      </c>
      <c r="F14" s="85">
        <v>0</v>
      </c>
      <c r="G14" s="85">
        <v>9.39</v>
      </c>
    </row>
    <row r="15" spans="1:7" ht="18.75">
      <c r="A15" s="34" t="s">
        <v>18</v>
      </c>
      <c r="B15" s="85">
        <f t="shared" si="0"/>
        <v>65715.41</v>
      </c>
      <c r="C15" s="85">
        <f>жовтень!J12</f>
        <v>0</v>
      </c>
      <c r="D15" s="85">
        <f>жовтень!K12</f>
        <v>0</v>
      </c>
      <c r="E15" s="85">
        <v>0</v>
      </c>
      <c r="F15" s="85">
        <v>0</v>
      </c>
      <c r="G15" s="85">
        <v>65715.41</v>
      </c>
    </row>
    <row r="16" spans="1:7" ht="18.75">
      <c r="A16" s="34" t="s">
        <v>19</v>
      </c>
      <c r="B16" s="85">
        <f t="shared" si="0"/>
        <v>3536746.83</v>
      </c>
      <c r="C16" s="85">
        <v>3292104.56</v>
      </c>
      <c r="D16" s="85">
        <v>113813.16</v>
      </c>
      <c r="E16" s="85">
        <v>0</v>
      </c>
      <c r="F16" s="85">
        <v>139.33000000000001</v>
      </c>
      <c r="G16" s="85">
        <v>130689.78</v>
      </c>
    </row>
    <row r="17" spans="1:8" ht="18.75">
      <c r="A17" s="34" t="s">
        <v>20</v>
      </c>
      <c r="B17" s="85">
        <f t="shared" si="0"/>
        <v>1945736.08</v>
      </c>
      <c r="C17" s="85">
        <v>1775561.57</v>
      </c>
      <c r="D17" s="85">
        <v>40996.75</v>
      </c>
      <c r="E17" s="85">
        <v>0</v>
      </c>
      <c r="F17" s="85">
        <v>154.32</v>
      </c>
      <c r="G17" s="85">
        <v>129023.44</v>
      </c>
    </row>
    <row r="18" spans="1:8" ht="18.75">
      <c r="A18" s="34" t="s">
        <v>21</v>
      </c>
      <c r="B18" s="85">
        <f t="shared" si="0"/>
        <v>171601.03</v>
      </c>
      <c r="C18" s="85">
        <v>103406.27</v>
      </c>
      <c r="D18" s="85">
        <v>3556.72</v>
      </c>
      <c r="E18" s="85">
        <v>0</v>
      </c>
      <c r="F18" s="85">
        <v>0</v>
      </c>
      <c r="G18" s="85">
        <v>64638.04</v>
      </c>
    </row>
    <row r="19" spans="1:8" ht="19.5" thickBot="1">
      <c r="A19" s="35" t="s">
        <v>22</v>
      </c>
      <c r="B19" s="85">
        <f t="shared" si="0"/>
        <v>231908.53</v>
      </c>
      <c r="C19" s="86">
        <v>184628.66</v>
      </c>
      <c r="D19" s="86">
        <v>10676.38</v>
      </c>
      <c r="E19" s="85">
        <v>0</v>
      </c>
      <c r="F19" s="86">
        <v>0</v>
      </c>
      <c r="G19" s="87">
        <v>36603.49</v>
      </c>
    </row>
    <row r="20" spans="1:8" ht="19.5" thickBot="1">
      <c r="A20" s="24" t="s">
        <v>23</v>
      </c>
      <c r="B20" s="88">
        <f>SUM(B12:B19)</f>
        <v>6010295.2600000007</v>
      </c>
      <c r="C20" s="88">
        <f t="shared" ref="C20:G20" si="1">SUM(C12:C19)</f>
        <v>5355701.0599999996</v>
      </c>
      <c r="D20" s="88">
        <f t="shared" si="1"/>
        <v>169043.01</v>
      </c>
      <c r="E20" s="88">
        <f t="shared" si="1"/>
        <v>0</v>
      </c>
      <c r="F20" s="88">
        <f t="shared" si="1"/>
        <v>293.64999999999998</v>
      </c>
      <c r="G20" s="89">
        <f t="shared" si="1"/>
        <v>485257.54</v>
      </c>
    </row>
    <row r="21" spans="1:8" ht="31.9" customHeight="1">
      <c r="A21" s="27"/>
      <c r="B21" s="81"/>
    </row>
    <row r="22" spans="1:8" ht="31.9" customHeight="1">
      <c r="B22" s="33" t="s">
        <v>11</v>
      </c>
      <c r="C22" s="32"/>
      <c r="D22" s="32"/>
      <c r="E22" s="1" t="s">
        <v>64</v>
      </c>
      <c r="H22" s="1"/>
    </row>
    <row r="23" spans="1:8">
      <c r="E23" s="31" t="s">
        <v>4</v>
      </c>
    </row>
    <row r="24" spans="1:8" ht="16.5">
      <c r="A24" s="116" t="s">
        <v>48</v>
      </c>
      <c r="B24" s="116"/>
      <c r="C24" s="116"/>
      <c r="D24" s="116"/>
      <c r="E24" s="116"/>
      <c r="F24" s="116"/>
      <c r="G24" s="116"/>
    </row>
    <row r="25" spans="1:8" ht="16.5">
      <c r="A25" s="27"/>
    </row>
    <row r="29" spans="1:8">
      <c r="A29" s="12"/>
    </row>
  </sheetData>
  <mergeCells count="12">
    <mergeCell ref="A24:G24"/>
    <mergeCell ref="F1:G1"/>
    <mergeCell ref="A5:A10"/>
    <mergeCell ref="B5:B10"/>
    <mergeCell ref="A3:G3"/>
    <mergeCell ref="F2:G2"/>
    <mergeCell ref="C6:C10"/>
    <mergeCell ref="D6:D10"/>
    <mergeCell ref="E6:E10"/>
    <mergeCell ref="F6:F10"/>
    <mergeCell ref="G6:G10"/>
    <mergeCell ref="C5:G5"/>
  </mergeCells>
  <printOptions horizontalCentered="1" verticalCentered="1"/>
  <pageMargins left="0.11811023622047245" right="0" top="0.55118110236220474" bottom="0" header="0.31496062992125984" footer="0.31496062992125984"/>
  <pageSetup paperSize="9" scale="70" orientation="landscape" horizontalDpi="300" verticalDpi="300" r:id="rId1"/>
  <headerFooter differentFirst="1">
    <oddHeader>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жовтень</vt:lpstr>
      <vt:lpstr>листопад 1-25</vt:lpstr>
      <vt:lpstr>Додаток </vt:lpstr>
      <vt:lpstr>'Додаток '!Область_печати</vt:lpstr>
      <vt:lpstr>жовтень!Область_печати</vt:lpstr>
      <vt:lpstr>'листопад 1-25'!Область_печати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2021-07-20T09:17:27Z</dcterms:modified>
</cp:coreProperties>
</file>