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комісія'!$B$1:$L$66</definedName>
  </definedNames>
  <calcPr calcId="125725"/>
</workbook>
</file>

<file path=xl/calcChain.xml><?xml version="1.0" encoding="utf-8"?>
<calcChain xmlns="http://schemas.openxmlformats.org/spreadsheetml/2006/main">
  <c r="F60" i="2"/>
  <c r="G60"/>
  <c r="H60"/>
  <c r="I60"/>
  <c r="J60"/>
  <c r="J45"/>
  <c r="J44"/>
  <c r="J43"/>
  <c r="J42"/>
  <c r="J41"/>
  <c r="J40"/>
  <c r="J34"/>
  <c r="J33"/>
  <c r="J32"/>
  <c r="J31"/>
  <c r="J30"/>
  <c r="J29"/>
  <c r="J28"/>
  <c r="J24"/>
  <c r="J23"/>
  <c r="J22"/>
  <c r="J21"/>
  <c r="J20"/>
  <c r="J19"/>
  <c r="J17"/>
  <c r="J15"/>
  <c r="J13"/>
  <c r="J10"/>
  <c r="J8"/>
  <c r="E37"/>
  <c r="F46"/>
  <c r="E46"/>
  <c r="F24"/>
  <c r="F23" l="1"/>
  <c r="E35"/>
  <c r="F22"/>
  <c r="F21"/>
  <c r="F58"/>
  <c r="G58"/>
  <c r="H58"/>
  <c r="I58"/>
  <c r="J58"/>
  <c r="F20"/>
  <c r="F19"/>
  <c r="F17"/>
  <c r="E58"/>
  <c r="F15"/>
  <c r="F13"/>
  <c r="F10"/>
  <c r="F8"/>
  <c r="G59" l="1"/>
  <c r="H59"/>
  <c r="I59"/>
</calcChain>
</file>

<file path=xl/sharedStrings.xml><?xml version="1.0" encoding="utf-8"?>
<sst xmlns="http://schemas.openxmlformats.org/spreadsheetml/2006/main" count="154" uniqueCount="150">
  <si>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</si>
  <si>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</si>
  <si>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</si>
  <si>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</si>
  <si>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</si>
  <si>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</si>
  <si>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</si>
  <si>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</si>
  <si>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Лист, дата</t>
  </si>
  <si>
    <t xml:space="preserve">Пропозиції по внесенню змін до бюджету, грн. </t>
  </si>
  <si>
    <t>Зміни в межах міжбюджетних трансфертів</t>
  </si>
  <si>
    <r>
      <t xml:space="preserve">Всього, </t>
    </r>
    <r>
      <rPr>
        <sz val="36"/>
        <color theme="1"/>
        <rFont val="Times New Roman"/>
        <family val="1"/>
        <charset val="204"/>
      </rPr>
      <t>в т.ч. за рахунок</t>
    </r>
  </si>
  <si>
    <t>резервного фонду  по благоустрою</t>
  </si>
  <si>
    <t>вільних залишків загального фонду</t>
  </si>
  <si>
    <t>вільних залишків спеціального фонду (бюджет розвитку)</t>
  </si>
  <si>
    <t>(+,-) 49 000</t>
  </si>
  <si>
    <t>резервний фонд</t>
  </si>
  <si>
    <t xml:space="preserve">Зміни в межах бюджету </t>
  </si>
  <si>
    <t>Зміни за рахунок додаткових коштів</t>
  </si>
  <si>
    <t>Для закупівлі дверей в кабінети адмінбудівлі</t>
  </si>
  <si>
    <t>КПК 0210160 КЕКВ 2210</t>
  </si>
  <si>
    <t>Лист виконкому від 06.05.21 № 35</t>
  </si>
  <si>
    <t>Перерозподіл кошторисних призначень для закупівлі металевих воріт (розгортних)</t>
  </si>
  <si>
    <t>КПК 0210160 КЕКВ 2240</t>
  </si>
  <si>
    <t>КПК 0210160 КЕКВ 3110</t>
  </si>
  <si>
    <t>Лист стоматполіклініки від 20.04.21 р. № 148</t>
  </si>
  <si>
    <t>Перерозподіл кошторисних призначень  для придбання 2-х ендомоторів (19 700 грн.) та тонометра для дітей (1 900 грн)</t>
  </si>
  <si>
    <t>(+,-) 21 600</t>
  </si>
  <si>
    <t>КПК 0212100 КЕКВ 3210</t>
  </si>
  <si>
    <t>(+, -) 19 700</t>
  </si>
  <si>
    <t xml:space="preserve"> КПК 0212100 КЕКВ 2210</t>
  </si>
  <si>
    <t xml:space="preserve">КПК 0212100 КЕКВ 3210  </t>
  </si>
  <si>
    <t>Лист відділу спорту від 12.05.21 р. № 02-25/47</t>
  </si>
  <si>
    <t>Перерозподіл кошторисних призначень з будівництва огорожі футбольного поля на виготовлення ПКД на "Реконструкцію футбольного поля розміром 50*70 м Ніжинської ДЮСФШ за адресою вул. Шевченка, 103а</t>
  </si>
  <si>
    <t xml:space="preserve">КПК 1217325  КЕКВ 3122 </t>
  </si>
  <si>
    <t>КПК 1217325    КЕКВ 3142</t>
  </si>
  <si>
    <t>Лист КНП ЦМЛ ім.М.Галицького від 19.05.21р. № 01-14/756</t>
  </si>
  <si>
    <t>Перерозподіл кошторисних призначень по програмі інформатизації для закупівлі комп’ютерної техніки</t>
  </si>
  <si>
    <t>(+,-) 49 900</t>
  </si>
  <si>
    <t>(+,-) 15 540</t>
  </si>
  <si>
    <t>КПК 0217520  КЕКВ 2240</t>
  </si>
  <si>
    <t>КПК 0217520  КЕКВ 3210/3110</t>
  </si>
  <si>
    <t>Для капітального ремонту санвузла на 2-му поверсі гіімназії № 2</t>
  </si>
  <si>
    <t>КПК 0617321 КЕКВ 3132</t>
  </si>
  <si>
    <t>Лист упр.освіти від 18.05.21 р. № 01-10/961</t>
  </si>
  <si>
    <t>Лист голови комісії з припинення НТБ від 16.05.21 р. № 11</t>
  </si>
  <si>
    <t>Для сплати штрафів, податків, пені по ПДФО, військовому збору, ЄСВ за 2016 рік</t>
  </si>
  <si>
    <t>Лист МЦ "Спорт для всіх" від 18.05.21 р. № 130</t>
  </si>
  <si>
    <t>Для утримання в належному стані спортивних майданчиків</t>
  </si>
  <si>
    <t>КПК 1115061 КЕКВ 2210</t>
  </si>
  <si>
    <t>На надання фінансової підтримки для розрахунків за електроенергію</t>
  </si>
  <si>
    <t>КПК 1216020 КЕКВ 2610</t>
  </si>
  <si>
    <t>Лист КНП ЦМЛ ім.М.Галицького від 17.05.21р. № 01-14/736</t>
  </si>
  <si>
    <t xml:space="preserve">На оплату проектно-кошторисної документації на капітальний ремонт пандусів у 5-ти відділеннях </t>
  </si>
  <si>
    <t>КПК 0212010 КЕКВ 2610</t>
  </si>
  <si>
    <t>Лист УЖКГ та Б від 17.05.21р. № 01-14/543</t>
  </si>
  <si>
    <t xml:space="preserve">КПК 1217461 КЕКВ 2240;    КПК 1217330 КЕКВ 3142 </t>
  </si>
  <si>
    <t>- 800 000;                     - 1 000 000</t>
  </si>
  <si>
    <t>800 000;                      1 000 000</t>
  </si>
  <si>
    <t xml:space="preserve">Перерозподіл кошторисних призначень: 800000 грн. з   утримання вулично-шляхової мережі міста на капітальний ремонт дороги вул. Гоголя, 1000000 грн. з  "Реконструкції скверу Б.Хмельницького, в т.ч. ПКД" на  "Реконструкцію частини будівлі головного корпусу КНП "Ніжинська ЦМЛ ім.М.Галицького" під відділення екстреної мед.допомоги, в т.ч. ПКД
</t>
  </si>
  <si>
    <t>КПК 1217461 КЕКВ 3132; КПК 1217369 КЕКВ 3142</t>
  </si>
  <si>
    <t>Лист відділу містобудування та архітектури від 20.05.21р. № 10-37/57</t>
  </si>
  <si>
    <t>Додатково на програму "Розробка схем та проектних рішень масового застосування та детального планування на 2021 рік" для виконання містобудівного моніторингу</t>
  </si>
  <si>
    <t>Додатково на Програму юридичного обслуговування управління на 2021 рік</t>
  </si>
  <si>
    <t>Лист управління культури від 20.05.21р. № 1-16/204</t>
  </si>
  <si>
    <t>Додатково на участь зразкових аматорських ансамблів НДХШ "Ритм" та "Квіти України" у Міжнародному фестивалі-конкурсі "Сузір’я Орфея" в Болгарії 23.06.-02.07.21 р.</t>
  </si>
  <si>
    <t>Лист управління культури від 20.05.21р. № 1-16/203</t>
  </si>
  <si>
    <t xml:space="preserve">Додатково на придбання двох офісних вхідних дверей для встановлення в орендованих кабінетах </t>
  </si>
  <si>
    <t>КПК 1010160 КЕКВ 2210</t>
  </si>
  <si>
    <t>КПК 1011080 КЕКВ 2240</t>
  </si>
  <si>
    <t>Лист виконкому від 21.05.21р. № 41</t>
  </si>
  <si>
    <t>Додатково на МЦП з виконання власних повноважень (висвітлення діяльності міської ради на Сітілайтах)</t>
  </si>
  <si>
    <t>КПК 0210180</t>
  </si>
  <si>
    <t>7</t>
  </si>
  <si>
    <t>Управління освіти</t>
  </si>
  <si>
    <t>Зміни в межах проекту Громадського бюджету "Розумні та веселі перерви": 4000 грн. перенести з інтерактивної підлоги на систему відеоспостереження</t>
  </si>
  <si>
    <t>(+,-) 4 000</t>
  </si>
  <si>
    <t>8</t>
  </si>
  <si>
    <t xml:space="preserve">Бюджетні установи </t>
  </si>
  <si>
    <t>Фінансове управління</t>
  </si>
  <si>
    <t>(+,-) 90 000</t>
  </si>
  <si>
    <t xml:space="preserve">Лист МЦ "Спорт для всіх" від 24.05.21р. </t>
  </si>
  <si>
    <t xml:space="preserve">Зекономлені кошти по проектах Громадського бюджету WORKOUT – смуга перешкод в сумі 11813 грн. та «Сектор спорту» в сумі 1824 грн. перенести на придбання волейбольної сітки – 1824,00 грн. та  лавки для майданчиків – 11813 грн.
</t>
  </si>
  <si>
    <t>(+,-) 13 637</t>
  </si>
  <si>
    <t>Лист управління освіти від 24.05.21р. № 01-10/1003</t>
  </si>
  <si>
    <t>КПК 1115061 КЕКВ 2240;                                                                                                      КЕКВ 2210</t>
  </si>
  <si>
    <t xml:space="preserve">                                                            - 13 637;                         + 13 637</t>
  </si>
  <si>
    <t>Зміни в межах Програми інформатизації: перенести кошти в сумі 58 400 грн. (КЕКВ 2240 – 53 850 грн. (п.7 підключення до швидкісної мережі Інтернет),   КЕКВ 2210 – 4 550 грн. (п.8 придбання електронного засобу «Дидактичний мультимедійний контент») на КЕКВ 3110 (п.1 придбання комп’ютерної техніки та комплектуючих, мережевого обладнання) КПКВК 0617520, а саме придбання моноблоків в кількості 3шт.</t>
  </si>
  <si>
    <t>(+,-) 58 400</t>
  </si>
  <si>
    <t>КПК 0617520 КЕКВ 2210; КЕКВ 2240;                                                                                                     КЕКВ 3110</t>
  </si>
  <si>
    <t>Лист КП ВУКГ від 24.05.21 р. № 758/1-3</t>
  </si>
  <si>
    <t>Додатково на придбання контейнерів об’ємом 750 л</t>
  </si>
  <si>
    <t xml:space="preserve">                                         - 4 550;                     - 53 850;                       + 58 400</t>
  </si>
  <si>
    <t>Лист КТВП "Школяр" від 24.05.21 р. № 81</t>
  </si>
  <si>
    <t>Фінансова підтримка на часткову сплату заборгованості по податкам - ЄСВ, ПДФО</t>
  </si>
  <si>
    <t>Лист УЖКГ та Б від 24.05.21р. № 01-14/543-1</t>
  </si>
  <si>
    <t>КПК 0611021 КЕКВ 3110</t>
  </si>
  <si>
    <t xml:space="preserve">КПК 0212010 КЕКВ 3110; </t>
  </si>
  <si>
    <t xml:space="preserve">КПК 1217693 КЕКВ 2610 </t>
  </si>
  <si>
    <t>Лист УКМ та ЗМ від 14.05.21р. № 823</t>
  </si>
  <si>
    <t>КПК 3110180 КЕКВ 2240</t>
  </si>
  <si>
    <t xml:space="preserve">Пропозиції по внесенню змін до бюджету Ніжинської міської ТГ                                                                                                            на 10 сесію Ніжинської міської ради VІІІ скликання від 03.06.2021 р. </t>
  </si>
  <si>
    <t>Планові призначення на придбання двох кисневих концентраторів для Ніжинської ЦРЛ перенести на Ніжинську ЦМЛ ім. М.Галицького</t>
  </si>
  <si>
    <t>(+,-) 1 800 000</t>
  </si>
  <si>
    <t xml:space="preserve">Додатково на заробітну плату з нарахуваннями за жовтень-грудень  -    19800000 грн.(КЕКВ 2110 - 16410000; КЕКВ 2120-3390000), оплату енергоносіїв - 1510000 грн.(КЕКВ 2271 - 1000000, КЕКВ 2272 - 90000, КЕКВ 2273 - 420000), поточний ремонт туалетів (КЕКВ 2240) - 393947 грн., капремонт пандусів (КЕКВ 3210) -     1000000 грн., капремонт по влаштуванню генератора струму (КЕКВ 3210) -       1800000  </t>
  </si>
  <si>
    <r>
      <t xml:space="preserve">Додатково: </t>
    </r>
    <r>
      <rPr>
        <b/>
        <sz val="32"/>
        <color theme="1"/>
        <rFont val="Times New Roman"/>
        <family val="1"/>
        <charset val="204"/>
      </rPr>
      <t>КПК 1217322 КЕКВ 3132 100000 на виготовлення ПКД по об’єкту «Капремонт нежитлових приміщень за адресою: вул. Озерна,21», в т.ч. ПКД;</t>
    </r>
    <r>
      <rPr>
        <sz val="32"/>
        <color theme="1"/>
        <rFont val="Times New Roman"/>
        <family val="1"/>
        <charset val="204"/>
      </rPr>
      <t xml:space="preserve">  КПК 1217670 КЕКВ 3210  3000000  на поповнення статутного фонду КП «ВУКГ» для придбання сміттєвоза з боковим завантаженням на базі шасі BMC Tugra 1832</t>
    </r>
  </si>
  <si>
    <t>Додаткова потреба до кінця року на захищені статті видатків: заробітну плату з нарахуваннями - 56763,0 тис.грн., енергоносії - 4210,0 тис. грн., харчування - 3500,0 тис. грн.</t>
  </si>
  <si>
    <t>Листи КНП ЦМЛ ім.М.Галицького від 17.05.21р. № 01-14/736, від 17.05.21р. № 01-14/742, від 25.05.21 р. № 01-14/796</t>
  </si>
  <si>
    <t>Лист УСЗН від 26.05.21 р. № 01-16/05/1782</t>
  </si>
  <si>
    <t>Додатково на програму юридичного обслуговування управління на відправку рекомендованих листів та кореспонденції -10400 грн.; на стягнення судового збору та відшкодувань - 15000 грн.</t>
  </si>
  <si>
    <t>КПК 0810180 КЕКВ 2240;       КЕКВ 2800</t>
  </si>
  <si>
    <t>КПК 1216030 КЕКВ 2240;    КПК 1217350 КЕКВ 2240;    КПК 1216030 КЕКВ 3110;    КПК 1216030 КЕКВ 2210;   КПК 1217321 КЕКВ 3122;      КПК 1217461 КЕКВ 3132; КПК 1217330 КЕКВ 3132</t>
  </si>
  <si>
    <t>3 000;                        10 000</t>
  </si>
  <si>
    <t>Лист КНП ЦМЛ ім. М. Галицького від 26.055.21 р. № 01-14/806</t>
  </si>
  <si>
    <t>Додатково на преміювання медпрацівників у розмірі 50% посадового окладу до Дня медичного працівника</t>
  </si>
  <si>
    <t xml:space="preserve">КПК 1217322 КЕКВ 3132 - 100000;    КПК 1217670 КЕКВ 3210 - 3000000 </t>
  </si>
  <si>
    <t xml:space="preserve">   </t>
  </si>
  <si>
    <t>КПК 0212010 КЕКВ 2610 - 21703947; КЕКВ 3210 - 2800000</t>
  </si>
  <si>
    <t xml:space="preserve">в межах кошторисів </t>
  </si>
  <si>
    <t>КПКВ 1216030  КЕКВ 2210</t>
  </si>
  <si>
    <t>КПК 0218410    КЕКВ 2610</t>
  </si>
  <si>
    <t>КПК 0217350 КЕКВ 2240</t>
  </si>
  <si>
    <t>КПК 1216030 КЕКВ 2240; КПК 1217330 КЕКВ 3122;  КПК 1217461 КЕКВ 3132;  КПК 1217322 КЕКВ 3142</t>
  </si>
  <si>
    <t>за рахунок резервного фонду  по благоустрою</t>
  </si>
  <si>
    <t>Лист управління культури від 28.05.21р. № 1-16/225</t>
  </si>
  <si>
    <t>Ремонт даху центральної бібліотеки</t>
  </si>
  <si>
    <t>КПК 1014030 КЕКВ 2240</t>
  </si>
  <si>
    <t>Лист Муніцип. варти від 28.05.21 р. № 51</t>
  </si>
  <si>
    <t>Поточний ремонт приміщення</t>
  </si>
  <si>
    <t>Листи КП НУВКГ від 14.05.21 р. № 384, від 28.05.21р. № 432</t>
  </si>
  <si>
    <t>Лист виконкому від 27.05.21 р. № 42</t>
  </si>
  <si>
    <t>В межах програми "Турбота" перенести 12964 грн. із Завдання 3. "Матеріальна доомога сім’ям загиблих воїнів афганців, учасників АТО/ООС" на Завдання 1. "Матеріальна допомога мешканцям Ніжинської територіальної громади" - 464 грн. та на Завдання 2. "Допомога на поховання" - 12500 грн.</t>
  </si>
  <si>
    <t>(+,-) 12 964</t>
  </si>
  <si>
    <t>Лист відділу з питань фізкультури та спорту від 31.05.21 р. № 02-25/48</t>
  </si>
  <si>
    <t>Придбання ліцензійних кімоно в кількості 2 шт. для участі вихованців ДЮСШ у всеукраїнських та міжнародних змаганнях</t>
  </si>
  <si>
    <t>Листи виконкому від 31.05.21р. № 43, військомату від 28.05.21р. №1/1338</t>
  </si>
  <si>
    <t>Додатково для забезпечення транспортних перевезень позапланових навчальних зборів окремої бригади територіальної оборони</t>
  </si>
  <si>
    <t>КПК 0218220 КЕКВ 2240</t>
  </si>
  <si>
    <t>Лист відділу фізкультури та спорту від 05.05.21р. № 02-25/45</t>
  </si>
  <si>
    <t>Перерозподіл призначень для придбання стола-тумби під смарт ТВ для федерації шахів</t>
  </si>
  <si>
    <t>(+,-) 2 000</t>
  </si>
  <si>
    <t>- 1 200;                           - 800;                               + 2 000</t>
  </si>
  <si>
    <t xml:space="preserve">КПК 1115012 КЕКВ 3110; КЕКВ 2210; КПК 1110160 КЕКВ 2210 </t>
  </si>
  <si>
    <t xml:space="preserve">Пропозиції комісії з питань соціально- економічного розвитку,  підприємництва, інвест.діяльн., бюджету та фінансів                       ( В.МАМЕДОВ) від 01.06.2021 </t>
  </si>
  <si>
    <t>6</t>
  </si>
  <si>
    <r>
      <t xml:space="preserve">Додатково: КПК 1216030 КЕКВ 2240 800000 на прибирання  стихійних сміттєзвалищ, КПК 1217350 КЕКВ 2240  199000 на розробку енерго та еколоефективної схеми теплопостачання міста, 199000 на розробку схеми саночистки міста, </t>
    </r>
    <r>
      <rPr>
        <b/>
        <sz val="28"/>
        <rFont val="Times New Roman"/>
        <family val="1"/>
        <charset val="204"/>
      </rPr>
      <t>КПК 1216030 КЕКВ 3110 20000 на придбання багаторічних саджанців,</t>
    </r>
    <r>
      <rPr>
        <sz val="28"/>
        <rFont val="Times New Roman"/>
        <family val="1"/>
        <charset val="204"/>
      </rPr>
      <t xml:space="preserve"> КПК 1216030 КЕКВ 2210 100000 на придбання річкового піску, 250000  для придбання солі, </t>
    </r>
    <r>
      <rPr>
        <b/>
        <sz val="28"/>
        <rFont val="Times New Roman"/>
        <family val="1"/>
        <charset val="204"/>
      </rPr>
      <t xml:space="preserve">80000 на придбання однолітніх квітів, </t>
    </r>
    <r>
      <rPr>
        <sz val="28"/>
        <rFont val="Times New Roman"/>
        <family val="1"/>
        <charset val="204"/>
      </rPr>
      <t>КПК 1217321  КЕКВ 3122        300000 на  будівництво спортивної зали для ЗОШ І-ІІІ ступенів № 10, в т.ч. ПКД; КПК 1217461 КЕКВ 3132  11008000 на капремонт дороги вул. Гоголя (корегування), в т.ч. ПКД; 49000</t>
    </r>
    <r>
      <rPr>
        <b/>
        <sz val="28"/>
        <rFont val="Times New Roman"/>
        <family val="1"/>
        <charset val="204"/>
      </rPr>
      <t xml:space="preserve"> грн. виготовлення ПКД по об’єкту : «Капремонт туалету в парку ім. Т.Шевченко» в т.ч. ПКД, 49000 грн.на "Капіт.ремонт мереж водопостачання та каналізації до туалету в парку ім.Шевченка, в т.ч. ПКД"</t>
    </r>
  </si>
  <si>
    <r>
      <t xml:space="preserve">800000;           398000;           20000;               430000;            300000;             11008000;          </t>
    </r>
    <r>
      <rPr>
        <sz val="27"/>
        <rFont val="Times New Roman"/>
        <family val="1"/>
        <charset val="204"/>
      </rPr>
      <t xml:space="preserve">  49000;                           49000</t>
    </r>
  </si>
  <si>
    <r>
      <rPr>
        <b/>
        <sz val="30"/>
        <color theme="1"/>
        <rFont val="Times New Roman"/>
        <family val="1"/>
        <charset val="204"/>
      </rPr>
      <t xml:space="preserve">Прибудова спортзалу до школи №6 (демонтаж об’єкту незавершеного будівництва) - 100000; </t>
    </r>
    <r>
      <rPr>
        <sz val="30"/>
        <color theme="1"/>
        <rFont val="Times New Roman"/>
        <family val="1"/>
        <charset val="204"/>
      </rPr>
      <t xml:space="preserve"> будівництво протипожежного водопостачання до полігону ТПВ по вул. Прилуцька, в т.ч. ПКД - 2516000;  </t>
    </r>
    <r>
      <rPr>
        <b/>
        <sz val="30"/>
        <color theme="1"/>
        <rFont val="Times New Roman"/>
        <family val="1"/>
        <charset val="204"/>
      </rPr>
      <t xml:space="preserve">будівництво каналізаційної мережі для підключення житлових будинків  по вул. Глібова,5 (кв.1,3,5) - 49000; Богушевича, 6 ( кв.2,3)-49500; Богушевича, 6-а (кв.1,2,4,5,6) - 49800;  капремонт під’їзної дороги до стадіону «Спартак», в т.ч. ПКД- 49900; </t>
    </r>
    <r>
      <rPr>
        <sz val="30"/>
        <color theme="1"/>
        <rFont val="Times New Roman"/>
        <family val="1"/>
        <charset val="204"/>
      </rPr>
      <t xml:space="preserve">виготовлення ПКД по об’єкту «Реконструкція травматологічного відділення  КНП «Ніжинська ЦМЛ ім. Галицького» з прибудовою шахти для ліфта», в т.ч. ПКД - 90000
</t>
    </r>
  </si>
  <si>
    <t>Лист МЦ "Спорт для всіх" від 18.05.21р. №131</t>
  </si>
  <si>
    <t>Додатково для облаштування кімнати - виставки по футболу (придбанн експозиційних стендів)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</si>
</sst>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32"/>
      <color theme="1"/>
      <name val="Times New Roman"/>
      <family val="1"/>
      <charset val="204"/>
    </font>
    <font>
      <b/>
      <sz val="32"/>
      <color theme="1"/>
      <name val="Times New Roman"/>
      <family val="1"/>
      <charset val="204"/>
    </font>
    <font>
      <b/>
      <sz val="32"/>
      <color indexed="8"/>
      <name val="Times New Roman"/>
      <family val="1"/>
      <charset val="204"/>
    </font>
    <font>
      <sz val="30"/>
      <color theme="1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sz val="27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2"/>
      <name val="Times New Roman"/>
      <family val="1"/>
      <charset val="204"/>
    </font>
    <font>
      <sz val="28"/>
      <name val="Times New Roman"/>
      <family val="1"/>
      <charset val="204"/>
    </font>
    <font>
      <sz val="26"/>
      <name val="Times New Roman"/>
      <family val="1"/>
      <charset val="204"/>
    </font>
    <font>
      <b/>
      <sz val="30"/>
      <name val="Times New Roman"/>
      <family val="1"/>
      <charset val="204"/>
    </font>
    <font>
      <sz val="29"/>
      <color theme="1"/>
      <name val="Times New Roman"/>
      <family val="1"/>
      <charset val="204"/>
    </font>
    <font>
      <sz val="30"/>
      <color rgb="FFFF0000"/>
      <name val="Times New Roman"/>
      <family val="1"/>
      <charset val="204"/>
    </font>
    <font>
      <sz val="30"/>
      <name val="Times New Roman"/>
      <family val="1"/>
      <charset val="204"/>
    </font>
    <font>
      <sz val="27"/>
      <name val="Times New Roman"/>
      <family val="1"/>
      <charset val="204"/>
    </font>
    <font>
      <b/>
      <sz val="2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55">
    <xf numFmtId="0" fontId="0" fillId="0" borderId="0" xfId="0"/>
    <xf numFmtId="0" fontId="4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5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49" fontId="14" fillId="2" borderId="6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justify" vertical="center"/>
    </xf>
    <xf numFmtId="4" fontId="15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/>
    <xf numFmtId="4" fontId="18" fillId="2" borderId="2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horizontal="justify" vertical="center"/>
    </xf>
    <xf numFmtId="4" fontId="5" fillId="2" borderId="2" xfId="0" applyNumberFormat="1" applyFont="1" applyFill="1" applyBorder="1" applyAlignment="1">
      <alignment horizontal="center" vertical="center"/>
    </xf>
    <xf numFmtId="4" fontId="9" fillId="2" borderId="0" xfId="0" applyNumberFormat="1" applyFont="1" applyFill="1"/>
    <xf numFmtId="4" fontId="12" fillId="2" borderId="0" xfId="0" applyNumberFormat="1" applyFont="1" applyFill="1"/>
    <xf numFmtId="3" fontId="5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justify" vertical="center"/>
    </xf>
    <xf numFmtId="4" fontId="18" fillId="2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justify" vertical="center"/>
    </xf>
    <xf numFmtId="0" fontId="14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justify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justify" vertical="center"/>
    </xf>
    <xf numFmtId="0" fontId="9" fillId="2" borderId="6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justify" vertical="center"/>
    </xf>
    <xf numFmtId="3" fontId="12" fillId="2" borderId="2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justify" vertical="center" wrapText="1"/>
    </xf>
    <xf numFmtId="0" fontId="14" fillId="2" borderId="2" xfId="0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3" fontId="18" fillId="2" borderId="2" xfId="0" applyNumberFormat="1" applyFont="1" applyFill="1" applyBorder="1" applyAlignment="1">
      <alignment horizontal="center" vertical="center"/>
    </xf>
    <xf numFmtId="3" fontId="18" fillId="0" borderId="2" xfId="0" applyNumberFormat="1" applyFont="1" applyFill="1" applyBorder="1" applyAlignment="1">
      <alignment horizontal="center" vertical="center"/>
    </xf>
    <xf numFmtId="3" fontId="15" fillId="2" borderId="2" xfId="0" applyNumberFormat="1" applyFont="1" applyFill="1" applyBorder="1" applyAlignment="1">
      <alignment horizontal="center" vertical="center"/>
    </xf>
    <xf numFmtId="3" fontId="21" fillId="2" borderId="2" xfId="0" applyNumberFormat="1" applyFont="1" applyFill="1" applyBorder="1" applyAlignment="1">
      <alignment horizontal="center" vertical="center"/>
    </xf>
    <xf numFmtId="3" fontId="19" fillId="0" borderId="2" xfId="0" applyNumberFormat="1" applyFont="1" applyFill="1" applyBorder="1" applyAlignment="1">
      <alignment horizontal="center" vertical="center" wrapText="1"/>
    </xf>
    <xf numFmtId="3" fontId="19" fillId="0" borderId="2" xfId="0" applyNumberFormat="1" applyFont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3" fontId="21" fillId="2" borderId="1" xfId="0" applyNumberFormat="1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horizontal="justify" vertical="center" wrapText="1"/>
    </xf>
    <xf numFmtId="4" fontId="15" fillId="2" borderId="2" xfId="0" applyNumberFormat="1" applyFont="1" applyFill="1" applyBorder="1" applyAlignment="1">
      <alignment horizontal="center" vertical="center"/>
    </xf>
    <xf numFmtId="4" fontId="21" fillId="2" borderId="2" xfId="0" applyNumberFormat="1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/>
    </xf>
    <xf numFmtId="3" fontId="23" fillId="2" borderId="2" xfId="0" applyNumberFormat="1" applyFont="1" applyFill="1" applyBorder="1" applyAlignment="1">
      <alignment horizontal="center" vertical="center" wrapText="1"/>
    </xf>
    <xf numFmtId="3" fontId="17" fillId="2" borderId="2" xfId="0" applyNumberFormat="1" applyFont="1" applyFill="1" applyBorder="1" applyAlignment="1">
      <alignment horizontal="center" vertical="center"/>
    </xf>
    <xf numFmtId="3" fontId="17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vertical="top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justify" vertical="center"/>
    </xf>
    <xf numFmtId="0" fontId="25" fillId="2" borderId="2" xfId="0" applyFont="1" applyFill="1" applyBorder="1" applyAlignment="1">
      <alignment horizontal="justify" vertical="center"/>
    </xf>
    <xf numFmtId="0" fontId="14" fillId="2" borderId="6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justify" vertical="center" wrapText="1"/>
    </xf>
    <xf numFmtId="0" fontId="27" fillId="2" borderId="2" xfId="0" applyFont="1" applyFill="1" applyBorder="1" applyAlignment="1">
      <alignment horizontal="center" vertical="center" wrapText="1"/>
    </xf>
    <xf numFmtId="4" fontId="21" fillId="2" borderId="2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justify" vertical="center"/>
    </xf>
    <xf numFmtId="0" fontId="17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justify" vertical="center"/>
    </xf>
    <xf numFmtId="0" fontId="17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1" fillId="2" borderId="2" xfId="0" applyFont="1" applyFill="1" applyBorder="1" applyAlignment="1"/>
    <xf numFmtId="0" fontId="14" fillId="2" borderId="2" xfId="0" applyFont="1" applyFill="1" applyBorder="1" applyAlignment="1"/>
    <xf numFmtId="3" fontId="5" fillId="2" borderId="2" xfId="0" applyNumberFormat="1" applyFont="1" applyFill="1" applyBorder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justify" vertical="center"/>
    </xf>
    <xf numFmtId="0" fontId="9" fillId="2" borderId="6" xfId="0" applyFont="1" applyFill="1" applyBorder="1" applyAlignment="1">
      <alignment horizontal="justify" vertical="center"/>
    </xf>
    <xf numFmtId="0" fontId="17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center"/>
    </xf>
    <xf numFmtId="0" fontId="9" fillId="2" borderId="6" xfId="0" applyFont="1" applyFill="1" applyBorder="1" applyAlignment="1">
      <alignment horizontal="justify" vertical="center"/>
    </xf>
    <xf numFmtId="3" fontId="19" fillId="0" borderId="1" xfId="0" applyNumberFormat="1" applyFont="1" applyBorder="1" applyAlignment="1">
      <alignment horizontal="center" vertical="center" wrapText="1"/>
    </xf>
    <xf numFmtId="3" fontId="19" fillId="0" borderId="6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3" fontId="15" fillId="2" borderId="6" xfId="0" applyNumberFormat="1" applyFont="1" applyFill="1" applyBorder="1" applyAlignment="1">
      <alignment horizontal="center" vertical="center"/>
    </xf>
    <xf numFmtId="3" fontId="21" fillId="2" borderId="1" xfId="0" applyNumberFormat="1" applyFont="1" applyFill="1" applyBorder="1" applyAlignment="1">
      <alignment horizontal="center" vertical="center"/>
    </xf>
    <xf numFmtId="3" fontId="21" fillId="2" borderId="6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2" borderId="6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4" fontId="15" fillId="2" borderId="8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8" xfId="0" applyNumberFormat="1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left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3" fontId="15" fillId="2" borderId="6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6"/>
  <sheetViews>
    <sheetView tabSelected="1" view="pageBreakPreview" topLeftCell="B52" zoomScale="42" zoomScaleSheetLayoutView="42" zoomScalePageLayoutView="25" workbookViewId="0">
      <selection activeCell="J60" sqref="F60:J60"/>
    </sheetView>
  </sheetViews>
  <sheetFormatPr defaultColWidth="8.85546875" defaultRowHeight="15.75"/>
  <cols>
    <col min="1" max="1" width="8.85546875" style="4" hidden="1" customWidth="1"/>
    <col min="2" max="2" width="8.7109375" style="5" customWidth="1"/>
    <col min="3" max="3" width="43.5703125" style="4" customWidth="1"/>
    <col min="4" max="4" width="103" style="10" customWidth="1"/>
    <col min="5" max="5" width="37.28515625" style="4" customWidth="1"/>
    <col min="6" max="6" width="37.140625" style="4" customWidth="1"/>
    <col min="7" max="7" width="22.28515625" style="4" hidden="1" customWidth="1"/>
    <col min="8" max="8" width="23.42578125" style="4" hidden="1" customWidth="1"/>
    <col min="9" max="9" width="22.5703125" style="4" hidden="1" customWidth="1"/>
    <col min="10" max="10" width="41.42578125" style="4" customWidth="1"/>
    <col min="11" max="11" width="40.28515625" style="4" customWidth="1"/>
    <col min="12" max="12" width="43.85546875" style="4" customWidth="1"/>
    <col min="13" max="13" width="28.85546875" style="4" customWidth="1"/>
    <col min="14" max="16384" width="8.85546875" style="4"/>
  </cols>
  <sheetData>
    <row r="1" spans="2:14" s="1" customFormat="1" ht="96" customHeight="1">
      <c r="B1" s="134" t="s">
        <v>101</v>
      </c>
      <c r="C1" s="134"/>
      <c r="D1" s="134"/>
      <c r="E1" s="134"/>
      <c r="F1" s="135"/>
      <c r="G1" s="135"/>
      <c r="H1" s="135"/>
      <c r="I1" s="135"/>
      <c r="J1" s="135"/>
      <c r="K1" s="135"/>
      <c r="L1" s="135"/>
    </row>
    <row r="2" spans="2:14" s="2" customFormat="1" ht="408" customHeight="1">
      <c r="B2" s="14" t="s">
        <v>0</v>
      </c>
      <c r="C2" s="14" t="s">
        <v>8</v>
      </c>
      <c r="D2" s="14" t="s">
        <v>3</v>
      </c>
      <c r="E2" s="14" t="s">
        <v>5</v>
      </c>
      <c r="F2" s="14" t="s">
        <v>9</v>
      </c>
      <c r="G2" s="17" t="s">
        <v>4</v>
      </c>
      <c r="H2" s="17" t="s">
        <v>1</v>
      </c>
      <c r="I2" s="17" t="s">
        <v>2</v>
      </c>
      <c r="J2" s="18" t="s">
        <v>143</v>
      </c>
      <c r="K2" s="132" t="s">
        <v>6</v>
      </c>
      <c r="L2" s="133"/>
      <c r="N2" s="2" t="s">
        <v>7</v>
      </c>
    </row>
    <row r="3" spans="2:14" s="3" customFormat="1" ht="28.15" customHeight="1">
      <c r="B3" s="7">
        <v>1</v>
      </c>
      <c r="C3" s="7">
        <v>2</v>
      </c>
      <c r="D3" s="7">
        <v>3</v>
      </c>
      <c r="E3" s="7">
        <v>4</v>
      </c>
      <c r="F3" s="7">
        <v>5</v>
      </c>
      <c r="G3" s="8">
        <v>6</v>
      </c>
      <c r="H3" s="9">
        <v>7</v>
      </c>
      <c r="I3" s="9">
        <v>8</v>
      </c>
      <c r="J3" s="9">
        <v>6</v>
      </c>
      <c r="K3" s="9">
        <v>7</v>
      </c>
      <c r="L3" s="12">
        <v>8</v>
      </c>
    </row>
    <row r="4" spans="2:14" s="3" customFormat="1" ht="48" customHeight="1">
      <c r="B4" s="136" t="s">
        <v>10</v>
      </c>
      <c r="C4" s="137"/>
      <c r="D4" s="137"/>
      <c r="E4" s="137"/>
      <c r="F4" s="137"/>
      <c r="G4" s="137"/>
      <c r="H4" s="137"/>
      <c r="I4" s="137"/>
      <c r="J4" s="137"/>
      <c r="K4" s="137"/>
      <c r="L4" s="138"/>
    </row>
    <row r="5" spans="2:14" s="3" customFormat="1" ht="43.5" customHeight="1">
      <c r="B5" s="128">
        <v>1</v>
      </c>
      <c r="C5" s="113"/>
      <c r="D5" s="140"/>
      <c r="E5" s="142"/>
      <c r="F5" s="142"/>
      <c r="G5" s="6"/>
      <c r="H5" s="6"/>
      <c r="I5" s="6"/>
      <c r="J5" s="142"/>
      <c r="K5" s="145"/>
      <c r="L5" s="145"/>
    </row>
    <row r="6" spans="2:14" s="3" customFormat="1" ht="210" hidden="1" customHeight="1">
      <c r="B6" s="130"/>
      <c r="C6" s="139"/>
      <c r="D6" s="141"/>
      <c r="E6" s="143"/>
      <c r="F6" s="144"/>
      <c r="G6" s="11"/>
      <c r="H6" s="11"/>
      <c r="I6" s="11"/>
      <c r="J6" s="144"/>
      <c r="K6" s="146"/>
      <c r="L6" s="146"/>
    </row>
    <row r="7" spans="2:14" ht="42.75" customHeight="1">
      <c r="B7" s="136" t="s">
        <v>17</v>
      </c>
      <c r="C7" s="137"/>
      <c r="D7" s="137"/>
      <c r="E7" s="137"/>
      <c r="F7" s="137"/>
      <c r="G7" s="137"/>
      <c r="H7" s="137"/>
      <c r="I7" s="137"/>
      <c r="J7" s="137"/>
      <c r="K7" s="137"/>
      <c r="L7" s="138"/>
    </row>
    <row r="8" spans="2:14" ht="73.5" customHeight="1">
      <c r="B8" s="128">
        <v>1</v>
      </c>
      <c r="C8" s="125" t="s">
        <v>21</v>
      </c>
      <c r="D8" s="140" t="s">
        <v>22</v>
      </c>
      <c r="E8" s="151" t="s">
        <v>15</v>
      </c>
      <c r="F8" s="121" t="str">
        <f>E8</f>
        <v>(+,-) 49 000</v>
      </c>
      <c r="G8" s="21"/>
      <c r="H8" s="21"/>
      <c r="I8" s="21"/>
      <c r="J8" s="121" t="str">
        <f>E8</f>
        <v>(+,-) 49 000</v>
      </c>
      <c r="K8" s="24" t="s">
        <v>23</v>
      </c>
      <c r="L8" s="77">
        <v>-49000</v>
      </c>
    </row>
    <row r="9" spans="2:14" ht="76.5" customHeight="1">
      <c r="B9" s="130"/>
      <c r="C9" s="127"/>
      <c r="D9" s="150"/>
      <c r="E9" s="152"/>
      <c r="F9" s="122"/>
      <c r="G9" s="21"/>
      <c r="H9" s="21"/>
      <c r="I9" s="21"/>
      <c r="J9" s="122"/>
      <c r="K9" s="24" t="s">
        <v>24</v>
      </c>
      <c r="L9" s="77">
        <v>49000</v>
      </c>
      <c r="M9" s="29"/>
    </row>
    <row r="10" spans="2:14" ht="75.75" customHeight="1">
      <c r="B10" s="128">
        <v>2</v>
      </c>
      <c r="C10" s="125" t="s">
        <v>25</v>
      </c>
      <c r="D10" s="128" t="s">
        <v>26</v>
      </c>
      <c r="E10" s="121" t="s">
        <v>27</v>
      </c>
      <c r="F10" s="121" t="str">
        <f>E10</f>
        <v>(+,-) 21 600</v>
      </c>
      <c r="G10" s="21"/>
      <c r="H10" s="21"/>
      <c r="I10" s="21"/>
      <c r="J10" s="121" t="str">
        <f>E10</f>
        <v>(+,-) 21 600</v>
      </c>
      <c r="K10" s="24" t="s">
        <v>28</v>
      </c>
      <c r="L10" s="78" t="s">
        <v>29</v>
      </c>
    </row>
    <row r="11" spans="2:14" ht="73.5" customHeight="1">
      <c r="B11" s="129"/>
      <c r="C11" s="126"/>
      <c r="D11" s="129"/>
      <c r="E11" s="131"/>
      <c r="F11" s="131"/>
      <c r="G11" s="21"/>
      <c r="H11" s="21"/>
      <c r="I11" s="21"/>
      <c r="J11" s="131"/>
      <c r="K11" s="79" t="s">
        <v>31</v>
      </c>
      <c r="L11" s="78">
        <v>-1900</v>
      </c>
    </row>
    <row r="12" spans="2:14" ht="78.75" customHeight="1">
      <c r="B12" s="130"/>
      <c r="C12" s="127"/>
      <c r="D12" s="130"/>
      <c r="E12" s="122"/>
      <c r="F12" s="122"/>
      <c r="G12" s="21"/>
      <c r="H12" s="21"/>
      <c r="I12" s="21"/>
      <c r="J12" s="122"/>
      <c r="K12" s="79" t="s">
        <v>30</v>
      </c>
      <c r="L12" s="78">
        <v>1900</v>
      </c>
    </row>
    <row r="13" spans="2:14" ht="104.25" customHeight="1">
      <c r="B13" s="115">
        <v>3</v>
      </c>
      <c r="C13" s="123" t="s">
        <v>32</v>
      </c>
      <c r="D13" s="113" t="s">
        <v>33</v>
      </c>
      <c r="E13" s="121" t="s">
        <v>38</v>
      </c>
      <c r="F13" s="121" t="str">
        <f>E13</f>
        <v>(+,-) 49 900</v>
      </c>
      <c r="G13" s="21"/>
      <c r="H13" s="21"/>
      <c r="I13" s="21"/>
      <c r="J13" s="121" t="str">
        <f>E13</f>
        <v>(+,-) 49 900</v>
      </c>
      <c r="K13" s="24" t="s">
        <v>34</v>
      </c>
      <c r="L13" s="78">
        <v>-49900</v>
      </c>
    </row>
    <row r="14" spans="2:14" ht="118.5" customHeight="1">
      <c r="B14" s="116"/>
      <c r="C14" s="124"/>
      <c r="D14" s="114"/>
      <c r="E14" s="122"/>
      <c r="F14" s="122"/>
      <c r="G14" s="21"/>
      <c r="H14" s="21"/>
      <c r="I14" s="21"/>
      <c r="J14" s="122"/>
      <c r="K14" s="24" t="s">
        <v>35</v>
      </c>
      <c r="L14" s="78">
        <v>49900</v>
      </c>
    </row>
    <row r="15" spans="2:14" ht="74.25" customHeight="1">
      <c r="B15" s="115">
        <v>4</v>
      </c>
      <c r="C15" s="123" t="s">
        <v>36</v>
      </c>
      <c r="D15" s="113" t="s">
        <v>37</v>
      </c>
      <c r="E15" s="121" t="s">
        <v>39</v>
      </c>
      <c r="F15" s="121" t="str">
        <f>E15</f>
        <v>(+,-) 15 540</v>
      </c>
      <c r="G15" s="21"/>
      <c r="H15" s="21"/>
      <c r="I15" s="21"/>
      <c r="J15" s="121" t="str">
        <f>E15</f>
        <v>(+,-) 15 540</v>
      </c>
      <c r="K15" s="24" t="s">
        <v>40</v>
      </c>
      <c r="L15" s="78">
        <v>-15540</v>
      </c>
    </row>
    <row r="16" spans="2:14" ht="79.5" customHeight="1">
      <c r="B16" s="116"/>
      <c r="C16" s="124"/>
      <c r="D16" s="114"/>
      <c r="E16" s="122"/>
      <c r="F16" s="122"/>
      <c r="G16" s="21"/>
      <c r="H16" s="21"/>
      <c r="I16" s="21"/>
      <c r="J16" s="122"/>
      <c r="K16" s="24" t="s">
        <v>41</v>
      </c>
      <c r="L16" s="78">
        <v>15540</v>
      </c>
    </row>
    <row r="17" spans="2:13" ht="204" customHeight="1">
      <c r="B17" s="115">
        <v>5</v>
      </c>
      <c r="C17" s="113" t="s">
        <v>55</v>
      </c>
      <c r="D17" s="113" t="s">
        <v>59</v>
      </c>
      <c r="E17" s="153" t="s">
        <v>103</v>
      </c>
      <c r="F17" s="153" t="str">
        <f>E17</f>
        <v>(+,-) 1 800 000</v>
      </c>
      <c r="G17" s="21"/>
      <c r="H17" s="21"/>
      <c r="I17" s="21"/>
      <c r="J17" s="121" t="str">
        <f>E17</f>
        <v>(+,-) 1 800 000</v>
      </c>
      <c r="K17" s="24" t="s">
        <v>56</v>
      </c>
      <c r="L17" s="80" t="s">
        <v>57</v>
      </c>
    </row>
    <row r="18" spans="2:13" ht="174" customHeight="1">
      <c r="B18" s="116"/>
      <c r="C18" s="114"/>
      <c r="D18" s="114"/>
      <c r="E18" s="154"/>
      <c r="F18" s="154"/>
      <c r="G18" s="21"/>
      <c r="H18" s="21"/>
      <c r="I18" s="21"/>
      <c r="J18" s="122"/>
      <c r="K18" s="24" t="s">
        <v>60</v>
      </c>
      <c r="L18" s="80" t="s">
        <v>58</v>
      </c>
    </row>
    <row r="19" spans="2:13" ht="162.6" customHeight="1">
      <c r="B19" s="16" t="s">
        <v>144</v>
      </c>
      <c r="C19" s="50" t="s">
        <v>74</v>
      </c>
      <c r="D19" s="70" t="s">
        <v>75</v>
      </c>
      <c r="E19" s="21" t="s">
        <v>76</v>
      </c>
      <c r="F19" s="21" t="str">
        <f t="shared" ref="F19:F24" si="0">E19</f>
        <v>(+,-) 4 000</v>
      </c>
      <c r="G19" s="21"/>
      <c r="H19" s="21"/>
      <c r="I19" s="21"/>
      <c r="J19" s="21" t="str">
        <f>E19</f>
        <v>(+,-) 4 000</v>
      </c>
      <c r="K19" s="24" t="s">
        <v>96</v>
      </c>
      <c r="L19" s="80" t="s">
        <v>76</v>
      </c>
      <c r="M19" s="30"/>
    </row>
    <row r="20" spans="2:13" ht="150.75" customHeight="1">
      <c r="B20" s="16" t="s">
        <v>73</v>
      </c>
      <c r="C20" s="88" t="s">
        <v>79</v>
      </c>
      <c r="D20" s="89" t="s">
        <v>102</v>
      </c>
      <c r="E20" s="72" t="s">
        <v>80</v>
      </c>
      <c r="F20" s="90" t="str">
        <f t="shared" si="0"/>
        <v>(+,-) 90 000</v>
      </c>
      <c r="G20" s="90"/>
      <c r="H20" s="90"/>
      <c r="I20" s="90"/>
      <c r="J20" s="90" t="str">
        <f>E20</f>
        <v>(+,-) 90 000</v>
      </c>
      <c r="K20" s="89" t="s">
        <v>97</v>
      </c>
      <c r="L20" s="85"/>
      <c r="M20" s="30"/>
    </row>
    <row r="21" spans="2:13" ht="270" customHeight="1">
      <c r="B21" s="16" t="s">
        <v>77</v>
      </c>
      <c r="C21" s="50" t="s">
        <v>81</v>
      </c>
      <c r="D21" s="70" t="s">
        <v>82</v>
      </c>
      <c r="E21" s="21" t="s">
        <v>83</v>
      </c>
      <c r="F21" s="21" t="str">
        <f t="shared" si="0"/>
        <v>(+,-) 13 637</v>
      </c>
      <c r="G21" s="21"/>
      <c r="H21" s="21"/>
      <c r="I21" s="21"/>
      <c r="J21" s="21" t="str">
        <f>E21</f>
        <v>(+,-) 13 637</v>
      </c>
      <c r="K21" s="24" t="s">
        <v>85</v>
      </c>
      <c r="L21" s="80" t="s">
        <v>86</v>
      </c>
      <c r="M21" s="30"/>
    </row>
    <row r="22" spans="2:13" ht="408.75" customHeight="1">
      <c r="B22" s="15">
        <v>9</v>
      </c>
      <c r="C22" s="46" t="s">
        <v>84</v>
      </c>
      <c r="D22" s="82" t="s">
        <v>87</v>
      </c>
      <c r="E22" s="26" t="s">
        <v>88</v>
      </c>
      <c r="F22" s="33" t="str">
        <f t="shared" si="0"/>
        <v>(+,-) 58 400</v>
      </c>
      <c r="G22" s="33"/>
      <c r="H22" s="33"/>
      <c r="I22" s="33"/>
      <c r="J22" s="33" t="str">
        <f>E22</f>
        <v>(+,-) 58 400</v>
      </c>
      <c r="K22" s="24" t="s">
        <v>89</v>
      </c>
      <c r="L22" s="24" t="s">
        <v>92</v>
      </c>
      <c r="M22" s="29"/>
    </row>
    <row r="23" spans="2:13" ht="307.5" customHeight="1">
      <c r="B23" s="15">
        <v>10</v>
      </c>
      <c r="C23" s="46" t="s">
        <v>130</v>
      </c>
      <c r="D23" s="23" t="s">
        <v>131</v>
      </c>
      <c r="E23" s="26" t="s">
        <v>132</v>
      </c>
      <c r="F23" s="33" t="str">
        <f t="shared" si="0"/>
        <v>(+,-) 12 964</v>
      </c>
      <c r="G23" s="33"/>
      <c r="H23" s="33"/>
      <c r="I23" s="33"/>
      <c r="J23" s="33" t="str">
        <f>E23</f>
        <v>(+,-) 12 964</v>
      </c>
      <c r="K23" s="24"/>
      <c r="L23" s="80"/>
      <c r="M23" s="29"/>
    </row>
    <row r="24" spans="2:13" ht="196.5" customHeight="1">
      <c r="B24" s="15">
        <v>11</v>
      </c>
      <c r="C24" s="46" t="s">
        <v>138</v>
      </c>
      <c r="D24" s="23" t="s">
        <v>139</v>
      </c>
      <c r="E24" s="33" t="s">
        <v>140</v>
      </c>
      <c r="F24" s="33" t="str">
        <f t="shared" si="0"/>
        <v>(+,-) 2 000</v>
      </c>
      <c r="G24" s="33"/>
      <c r="H24" s="33"/>
      <c r="I24" s="33"/>
      <c r="J24" s="33" t="str">
        <f>E24</f>
        <v>(+,-) 2 000</v>
      </c>
      <c r="K24" s="24" t="s">
        <v>142</v>
      </c>
      <c r="L24" s="80" t="s">
        <v>141</v>
      </c>
      <c r="M24" s="29"/>
    </row>
    <row r="25" spans="2:13" ht="27" customHeight="1">
      <c r="B25" s="15"/>
      <c r="C25" s="46"/>
      <c r="D25" s="23"/>
      <c r="E25" s="33"/>
      <c r="F25" s="33"/>
      <c r="G25" s="33"/>
      <c r="H25" s="33"/>
      <c r="I25" s="33"/>
      <c r="J25" s="33"/>
      <c r="K25" s="24"/>
      <c r="L25" s="80"/>
      <c r="M25" s="29"/>
    </row>
    <row r="26" spans="2:13" ht="24" customHeight="1">
      <c r="B26" s="15"/>
      <c r="C26" s="44"/>
      <c r="D26" s="24"/>
      <c r="E26" s="31"/>
      <c r="F26" s="33"/>
      <c r="G26" s="33"/>
      <c r="H26" s="33"/>
      <c r="I26" s="33"/>
      <c r="J26" s="33"/>
      <c r="K26" s="24"/>
      <c r="L26" s="81"/>
      <c r="M26" s="29"/>
    </row>
    <row r="27" spans="2:13" ht="48.75" customHeight="1">
      <c r="B27" s="15"/>
      <c r="C27" s="147" t="s">
        <v>18</v>
      </c>
      <c r="D27" s="148"/>
      <c r="E27" s="148"/>
      <c r="F27" s="148"/>
      <c r="G27" s="148"/>
      <c r="H27" s="148"/>
      <c r="I27" s="148"/>
      <c r="J27" s="148"/>
      <c r="K27" s="148"/>
      <c r="L27" s="149"/>
      <c r="M27" s="29"/>
    </row>
    <row r="28" spans="2:13" ht="82.5" customHeight="1">
      <c r="B28" s="15">
        <v>1</v>
      </c>
      <c r="C28" s="44" t="s">
        <v>21</v>
      </c>
      <c r="D28" s="51" t="s">
        <v>19</v>
      </c>
      <c r="E28" s="45">
        <v>49000</v>
      </c>
      <c r="F28" s="45">
        <v>49000</v>
      </c>
      <c r="G28" s="14"/>
      <c r="H28" s="14"/>
      <c r="I28" s="14"/>
      <c r="J28" s="45">
        <f>E28</f>
        <v>49000</v>
      </c>
      <c r="K28" s="44" t="s">
        <v>20</v>
      </c>
      <c r="L28" s="47"/>
      <c r="M28" s="29"/>
    </row>
    <row r="29" spans="2:13" ht="108" customHeight="1">
      <c r="B29" s="15">
        <v>2</v>
      </c>
      <c r="C29" s="46" t="s">
        <v>44</v>
      </c>
      <c r="D29" s="34" t="s">
        <v>42</v>
      </c>
      <c r="E29" s="54">
        <v>267332</v>
      </c>
      <c r="F29" s="54">
        <v>267332</v>
      </c>
      <c r="G29" s="54"/>
      <c r="H29" s="54"/>
      <c r="I29" s="54"/>
      <c r="J29" s="54">
        <f>E29</f>
        <v>267332</v>
      </c>
      <c r="K29" s="24" t="s">
        <v>43</v>
      </c>
      <c r="L29" s="52"/>
      <c r="M29" s="29"/>
    </row>
    <row r="30" spans="2:13" ht="184.5" customHeight="1">
      <c r="B30" s="35">
        <v>3</v>
      </c>
      <c r="C30" s="36" t="s">
        <v>45</v>
      </c>
      <c r="D30" s="37" t="s">
        <v>46</v>
      </c>
      <c r="E30" s="55">
        <v>55000</v>
      </c>
      <c r="F30" s="55">
        <v>55000</v>
      </c>
      <c r="G30" s="54"/>
      <c r="H30" s="54"/>
      <c r="I30" s="54"/>
      <c r="J30" s="54">
        <f>E30</f>
        <v>55000</v>
      </c>
      <c r="K30" s="60" t="s">
        <v>120</v>
      </c>
      <c r="L30" s="52"/>
      <c r="M30" s="29"/>
    </row>
    <row r="31" spans="2:13" ht="150" customHeight="1">
      <c r="B31" s="35">
        <v>4</v>
      </c>
      <c r="C31" s="38" t="s">
        <v>47</v>
      </c>
      <c r="D31" s="39" t="s">
        <v>48</v>
      </c>
      <c r="E31" s="75">
        <v>172300</v>
      </c>
      <c r="F31" s="55">
        <v>172300</v>
      </c>
      <c r="G31" s="54"/>
      <c r="H31" s="54"/>
      <c r="I31" s="54"/>
      <c r="J31" s="54">
        <f>E31</f>
        <v>172300</v>
      </c>
      <c r="K31" s="22" t="s">
        <v>49</v>
      </c>
      <c r="L31" s="76"/>
      <c r="M31" s="29"/>
    </row>
    <row r="32" spans="2:13" ht="229.5" customHeight="1">
      <c r="B32" s="35">
        <v>5</v>
      </c>
      <c r="C32" s="36" t="s">
        <v>129</v>
      </c>
      <c r="D32" s="39" t="s">
        <v>50</v>
      </c>
      <c r="E32" s="55">
        <v>600000</v>
      </c>
      <c r="F32" s="55">
        <v>600000</v>
      </c>
      <c r="G32" s="54"/>
      <c r="H32" s="54"/>
      <c r="I32" s="54"/>
      <c r="J32" s="54">
        <f>E32</f>
        <v>600000</v>
      </c>
      <c r="K32" s="22" t="s">
        <v>51</v>
      </c>
      <c r="L32" s="52"/>
      <c r="M32" s="29"/>
    </row>
    <row r="33" spans="2:12" ht="143.25" customHeight="1">
      <c r="B33" s="40">
        <v>6</v>
      </c>
      <c r="C33" s="84" t="s">
        <v>93</v>
      </c>
      <c r="D33" s="13" t="s">
        <v>94</v>
      </c>
      <c r="E33" s="56">
        <v>120000</v>
      </c>
      <c r="F33" s="57">
        <v>120000</v>
      </c>
      <c r="G33" s="56"/>
      <c r="H33" s="56"/>
      <c r="I33" s="56"/>
      <c r="J33" s="56">
        <f>E33</f>
        <v>120000</v>
      </c>
      <c r="K33" s="67" t="s">
        <v>98</v>
      </c>
      <c r="L33" s="58"/>
    </row>
    <row r="34" spans="2:12" ht="148.5" customHeight="1">
      <c r="B34" s="64">
        <v>7</v>
      </c>
      <c r="C34" s="49" t="s">
        <v>52</v>
      </c>
      <c r="D34" s="48" t="s">
        <v>53</v>
      </c>
      <c r="E34" s="65">
        <v>43000</v>
      </c>
      <c r="F34" s="66">
        <v>43000</v>
      </c>
      <c r="G34" s="56"/>
      <c r="H34" s="56"/>
      <c r="I34" s="56"/>
      <c r="J34" s="65">
        <f>E34</f>
        <v>43000</v>
      </c>
      <c r="K34" s="67" t="s">
        <v>54</v>
      </c>
      <c r="L34" s="58"/>
    </row>
    <row r="35" spans="2:12" ht="204" customHeight="1">
      <c r="B35" s="115">
        <v>8</v>
      </c>
      <c r="C35" s="123" t="s">
        <v>107</v>
      </c>
      <c r="D35" s="128" t="s">
        <v>104</v>
      </c>
      <c r="E35" s="117">
        <f>24478847+25100</f>
        <v>24503947</v>
      </c>
      <c r="F35" s="119"/>
      <c r="G35" s="56"/>
      <c r="H35" s="56"/>
      <c r="I35" s="56"/>
      <c r="J35" s="117"/>
      <c r="K35" s="109" t="s">
        <v>117</v>
      </c>
      <c r="L35" s="111"/>
    </row>
    <row r="36" spans="2:12" ht="332.25" customHeight="1">
      <c r="B36" s="116"/>
      <c r="C36" s="124"/>
      <c r="D36" s="130"/>
      <c r="E36" s="118"/>
      <c r="F36" s="120"/>
      <c r="G36" s="56"/>
      <c r="H36" s="56"/>
      <c r="I36" s="56"/>
      <c r="J36" s="118"/>
      <c r="K36" s="110"/>
      <c r="L36" s="112"/>
    </row>
    <row r="37" spans="2:12" ht="409.5" customHeight="1">
      <c r="B37" s="115">
        <v>9</v>
      </c>
      <c r="C37" s="113" t="s">
        <v>55</v>
      </c>
      <c r="D37" s="123" t="s">
        <v>145</v>
      </c>
      <c r="E37" s="117">
        <f>1948000+11008000+100000-2000</f>
        <v>13054000</v>
      </c>
      <c r="F37" s="119">
        <v>198000</v>
      </c>
      <c r="G37" s="56"/>
      <c r="H37" s="56"/>
      <c r="I37" s="56"/>
      <c r="J37" s="117">
        <v>198000</v>
      </c>
      <c r="K37" s="109" t="s">
        <v>111</v>
      </c>
      <c r="L37" s="111" t="s">
        <v>146</v>
      </c>
    </row>
    <row r="38" spans="2:12" ht="409.5" customHeight="1">
      <c r="B38" s="116"/>
      <c r="C38" s="114"/>
      <c r="D38" s="124"/>
      <c r="E38" s="118"/>
      <c r="F38" s="120"/>
      <c r="G38" s="56"/>
      <c r="H38" s="56"/>
      <c r="I38" s="56"/>
      <c r="J38" s="118"/>
      <c r="K38" s="110"/>
      <c r="L38" s="112"/>
    </row>
    <row r="39" spans="2:12" ht="408.75" customHeight="1">
      <c r="B39" s="68">
        <v>10</v>
      </c>
      <c r="C39" s="69" t="s">
        <v>55</v>
      </c>
      <c r="D39" s="34" t="s">
        <v>105</v>
      </c>
      <c r="E39" s="56">
        <v>3100000</v>
      </c>
      <c r="F39" s="57">
        <v>100000</v>
      </c>
      <c r="G39" s="56"/>
      <c r="H39" s="56"/>
      <c r="I39" s="56"/>
      <c r="J39" s="56">
        <v>100000</v>
      </c>
      <c r="K39" s="32" t="s">
        <v>115</v>
      </c>
      <c r="L39" s="59"/>
    </row>
    <row r="40" spans="2:12" ht="249" customHeight="1">
      <c r="B40" s="68">
        <v>11</v>
      </c>
      <c r="C40" s="69" t="s">
        <v>61</v>
      </c>
      <c r="D40" s="34" t="s">
        <v>62</v>
      </c>
      <c r="E40" s="56">
        <v>49000</v>
      </c>
      <c r="F40" s="57">
        <v>49000</v>
      </c>
      <c r="G40" s="56"/>
      <c r="H40" s="56"/>
      <c r="I40" s="56"/>
      <c r="J40" s="56">
        <f>E40</f>
        <v>49000</v>
      </c>
      <c r="K40" s="32" t="s">
        <v>121</v>
      </c>
      <c r="L40" s="59"/>
    </row>
    <row r="41" spans="2:12" ht="124.9" customHeight="1">
      <c r="B41" s="53">
        <v>12</v>
      </c>
      <c r="C41" s="84" t="s">
        <v>99</v>
      </c>
      <c r="D41" s="13" t="s">
        <v>63</v>
      </c>
      <c r="E41" s="56">
        <v>20000</v>
      </c>
      <c r="F41" s="57">
        <v>20000</v>
      </c>
      <c r="G41" s="56"/>
      <c r="H41" s="56"/>
      <c r="I41" s="56"/>
      <c r="J41" s="56">
        <f>E41</f>
        <v>20000</v>
      </c>
      <c r="K41" s="42" t="s">
        <v>100</v>
      </c>
      <c r="L41" s="59"/>
    </row>
    <row r="42" spans="2:12" ht="254.25" customHeight="1">
      <c r="B42" s="61">
        <v>13</v>
      </c>
      <c r="C42" s="62" t="s">
        <v>64</v>
      </c>
      <c r="D42" s="13" t="s">
        <v>65</v>
      </c>
      <c r="E42" s="56">
        <v>20000</v>
      </c>
      <c r="F42" s="57">
        <v>20000</v>
      </c>
      <c r="G42" s="56"/>
      <c r="H42" s="56"/>
      <c r="I42" s="56"/>
      <c r="J42" s="56">
        <f>E42</f>
        <v>20000</v>
      </c>
      <c r="K42" s="42" t="s">
        <v>69</v>
      </c>
      <c r="L42" s="59"/>
    </row>
    <row r="43" spans="2:12" ht="164.25" customHeight="1">
      <c r="B43" s="61">
        <v>14</v>
      </c>
      <c r="C43" s="62" t="s">
        <v>66</v>
      </c>
      <c r="D43" s="13" t="s">
        <v>67</v>
      </c>
      <c r="E43" s="56">
        <v>32700</v>
      </c>
      <c r="F43" s="57">
        <v>32700</v>
      </c>
      <c r="G43" s="56"/>
      <c r="H43" s="56"/>
      <c r="I43" s="56"/>
      <c r="J43" s="56">
        <f>E43</f>
        <v>32700</v>
      </c>
      <c r="K43" s="42" t="s">
        <v>68</v>
      </c>
      <c r="L43" s="59"/>
    </row>
    <row r="44" spans="2:12" ht="124.9" customHeight="1">
      <c r="B44" s="61">
        <v>15</v>
      </c>
      <c r="C44" s="62" t="s">
        <v>70</v>
      </c>
      <c r="D44" s="13" t="s">
        <v>71</v>
      </c>
      <c r="E44" s="56">
        <v>45000</v>
      </c>
      <c r="F44" s="57">
        <v>45000</v>
      </c>
      <c r="G44" s="56"/>
      <c r="H44" s="56"/>
      <c r="I44" s="56"/>
      <c r="J44" s="56">
        <f>E44</f>
        <v>45000</v>
      </c>
      <c r="K44" s="42" t="s">
        <v>72</v>
      </c>
      <c r="L44" s="59"/>
    </row>
    <row r="45" spans="2:12" ht="111.75" customHeight="1">
      <c r="B45" s="61">
        <v>16</v>
      </c>
      <c r="C45" s="74" t="s">
        <v>90</v>
      </c>
      <c r="D45" s="13" t="s">
        <v>91</v>
      </c>
      <c r="E45" s="56">
        <v>48000</v>
      </c>
      <c r="F45" s="57">
        <v>48000</v>
      </c>
      <c r="G45" s="56"/>
      <c r="H45" s="56"/>
      <c r="I45" s="56"/>
      <c r="J45" s="56">
        <f>E45</f>
        <v>48000</v>
      </c>
      <c r="K45" s="94" t="s">
        <v>119</v>
      </c>
      <c r="L45" s="59" t="s">
        <v>123</v>
      </c>
    </row>
    <row r="46" spans="2:12" ht="409.5" customHeight="1">
      <c r="B46" s="115">
        <v>17</v>
      </c>
      <c r="C46" s="113" t="s">
        <v>95</v>
      </c>
      <c r="D46" s="113" t="s">
        <v>147</v>
      </c>
      <c r="E46" s="117">
        <f>2955900-51700</f>
        <v>2904200</v>
      </c>
      <c r="F46" s="119">
        <f>349900-51700</f>
        <v>298200</v>
      </c>
      <c r="G46" s="56"/>
      <c r="H46" s="56"/>
      <c r="I46" s="56"/>
      <c r="J46" s="117">
        <v>298200</v>
      </c>
      <c r="K46" s="109" t="s">
        <v>122</v>
      </c>
      <c r="L46" s="111" t="s">
        <v>116</v>
      </c>
    </row>
    <row r="47" spans="2:12" ht="267.75" customHeight="1">
      <c r="B47" s="116"/>
      <c r="C47" s="114"/>
      <c r="D47" s="114"/>
      <c r="E47" s="118"/>
      <c r="F47" s="120"/>
      <c r="G47" s="56"/>
      <c r="H47" s="56"/>
      <c r="I47" s="56"/>
      <c r="J47" s="118"/>
      <c r="K47" s="110"/>
      <c r="L47" s="112"/>
    </row>
    <row r="48" spans="2:12" ht="248.25" customHeight="1">
      <c r="B48" s="83">
        <v>18</v>
      </c>
      <c r="C48" s="92" t="s">
        <v>108</v>
      </c>
      <c r="D48" s="13" t="s">
        <v>109</v>
      </c>
      <c r="E48" s="56">
        <v>25400</v>
      </c>
      <c r="F48" s="57">
        <v>13000</v>
      </c>
      <c r="G48" s="56"/>
      <c r="H48" s="56"/>
      <c r="I48" s="56"/>
      <c r="J48" s="56">
        <v>13000</v>
      </c>
      <c r="K48" s="91" t="s">
        <v>110</v>
      </c>
      <c r="L48" s="59" t="s">
        <v>112</v>
      </c>
    </row>
    <row r="49" spans="2:12" ht="200.25" customHeight="1">
      <c r="B49" s="93">
        <v>19</v>
      </c>
      <c r="C49" s="95" t="s">
        <v>113</v>
      </c>
      <c r="D49" s="13" t="s">
        <v>114</v>
      </c>
      <c r="E49" s="56">
        <v>1500000</v>
      </c>
      <c r="F49" s="57">
        <v>1500000</v>
      </c>
      <c r="G49" s="56"/>
      <c r="H49" s="56"/>
      <c r="I49" s="56"/>
      <c r="J49" s="56">
        <v>1500000</v>
      </c>
      <c r="K49" s="91"/>
      <c r="L49" s="59"/>
    </row>
    <row r="50" spans="2:12" ht="148.5" customHeight="1">
      <c r="B50" s="93">
        <v>20</v>
      </c>
      <c r="C50" s="102" t="s">
        <v>124</v>
      </c>
      <c r="D50" s="13" t="s">
        <v>125</v>
      </c>
      <c r="E50" s="56">
        <v>49851</v>
      </c>
      <c r="F50" s="57"/>
      <c r="G50" s="56"/>
      <c r="H50" s="56"/>
      <c r="I50" s="56"/>
      <c r="J50" s="56"/>
      <c r="K50" s="103" t="s">
        <v>126</v>
      </c>
      <c r="L50" s="59"/>
    </row>
    <row r="51" spans="2:12" ht="109.5" customHeight="1">
      <c r="B51" s="101">
        <v>21</v>
      </c>
      <c r="C51" s="102" t="s">
        <v>127</v>
      </c>
      <c r="D51" s="13" t="s">
        <v>128</v>
      </c>
      <c r="E51" s="56">
        <v>170000</v>
      </c>
      <c r="F51" s="57"/>
      <c r="G51" s="56"/>
      <c r="H51" s="56"/>
      <c r="I51" s="56"/>
      <c r="J51" s="56"/>
      <c r="K51" s="91"/>
      <c r="L51" s="59"/>
    </row>
    <row r="52" spans="2:12" ht="213" customHeight="1">
      <c r="B52" s="93">
        <v>22</v>
      </c>
      <c r="C52" s="107" t="s">
        <v>133</v>
      </c>
      <c r="D52" s="13" t="s">
        <v>134</v>
      </c>
      <c r="E52" s="56">
        <v>10000</v>
      </c>
      <c r="F52" s="57">
        <v>10000</v>
      </c>
      <c r="G52" s="56"/>
      <c r="H52" s="56"/>
      <c r="I52" s="56"/>
      <c r="J52" s="56">
        <v>10000</v>
      </c>
      <c r="K52" s="91"/>
      <c r="L52" s="59"/>
    </row>
    <row r="53" spans="2:12" ht="232.5" customHeight="1">
      <c r="B53" s="83">
        <v>23</v>
      </c>
      <c r="C53" s="105" t="s">
        <v>135</v>
      </c>
      <c r="D53" s="13" t="s">
        <v>136</v>
      </c>
      <c r="E53" s="56">
        <v>45000</v>
      </c>
      <c r="F53" s="57">
        <v>45000</v>
      </c>
      <c r="G53" s="56"/>
      <c r="H53" s="56"/>
      <c r="I53" s="56"/>
      <c r="J53" s="56">
        <v>45000</v>
      </c>
      <c r="K53" s="104" t="s">
        <v>137</v>
      </c>
      <c r="L53" s="59"/>
    </row>
    <row r="54" spans="2:12" ht="125.25" customHeight="1">
      <c r="B54" s="106">
        <v>24</v>
      </c>
      <c r="C54" s="108" t="s">
        <v>148</v>
      </c>
      <c r="D54" s="13" t="s">
        <v>149</v>
      </c>
      <c r="E54" s="56">
        <v>45000</v>
      </c>
      <c r="F54" s="57"/>
      <c r="G54" s="56"/>
      <c r="H54" s="56"/>
      <c r="I54" s="56"/>
      <c r="J54" s="56">
        <v>45000</v>
      </c>
      <c r="K54" s="104"/>
      <c r="L54" s="59"/>
    </row>
    <row r="55" spans="2:12" ht="21" customHeight="1">
      <c r="B55" s="61"/>
      <c r="C55" s="62"/>
      <c r="D55" s="13"/>
      <c r="E55" s="56"/>
      <c r="F55" s="57"/>
      <c r="G55" s="56"/>
      <c r="H55" s="56"/>
      <c r="I55" s="56"/>
      <c r="J55" s="56"/>
      <c r="K55" s="42"/>
      <c r="L55" s="59"/>
    </row>
    <row r="56" spans="2:12" ht="208.5" customHeight="1">
      <c r="B56" s="41"/>
      <c r="C56" s="62" t="s">
        <v>78</v>
      </c>
      <c r="D56" s="13" t="s">
        <v>106</v>
      </c>
      <c r="E56" s="56">
        <v>64472961</v>
      </c>
      <c r="F56" s="57"/>
      <c r="G56" s="56"/>
      <c r="H56" s="56"/>
      <c r="I56" s="56"/>
      <c r="J56" s="56"/>
      <c r="K56" s="43"/>
      <c r="L56" s="59"/>
    </row>
    <row r="57" spans="2:12" ht="30" customHeight="1">
      <c r="B57" s="41"/>
      <c r="C57" s="63"/>
      <c r="D57" s="13"/>
      <c r="E57" s="71"/>
      <c r="F57" s="72"/>
      <c r="G57" s="71"/>
      <c r="H57" s="71"/>
      <c r="I57" s="71"/>
      <c r="J57" s="71"/>
      <c r="K57" s="63"/>
      <c r="L57" s="73"/>
    </row>
    <row r="58" spans="2:12" ht="45.75">
      <c r="B58" s="19"/>
      <c r="C58" s="20"/>
      <c r="D58" s="27" t="s">
        <v>11</v>
      </c>
      <c r="E58" s="28">
        <f t="shared" ref="E58:J58" si="1">SUM(E28:E57)</f>
        <v>111401691</v>
      </c>
      <c r="F58" s="28">
        <f t="shared" si="1"/>
        <v>3685532</v>
      </c>
      <c r="G58" s="28">
        <f t="shared" si="1"/>
        <v>0</v>
      </c>
      <c r="H58" s="28">
        <f t="shared" si="1"/>
        <v>0</v>
      </c>
      <c r="I58" s="28">
        <f t="shared" si="1"/>
        <v>0</v>
      </c>
      <c r="J58" s="28">
        <f t="shared" si="1"/>
        <v>3730532</v>
      </c>
      <c r="K58" s="25"/>
      <c r="L58" s="22"/>
    </row>
    <row r="59" spans="2:12" ht="40.5">
      <c r="B59" s="19"/>
      <c r="C59" s="20"/>
      <c r="D59" s="20" t="s">
        <v>12</v>
      </c>
      <c r="E59" s="28"/>
      <c r="F59" s="28">
        <v>48000</v>
      </c>
      <c r="G59" s="28">
        <f t="shared" ref="G59:I59" si="2">G11+G12+G14</f>
        <v>0</v>
      </c>
      <c r="H59" s="28">
        <f t="shared" si="2"/>
        <v>0</v>
      </c>
      <c r="I59" s="28">
        <f t="shared" si="2"/>
        <v>0</v>
      </c>
      <c r="J59" s="28">
        <v>48000</v>
      </c>
      <c r="K59" s="86"/>
      <c r="L59" s="44"/>
    </row>
    <row r="60" spans="2:12" ht="40.5">
      <c r="B60" s="19"/>
      <c r="C60" s="20"/>
      <c r="D60" s="20" t="s">
        <v>13</v>
      </c>
      <c r="E60" s="28"/>
      <c r="F60" s="28">
        <f>F58-F59</f>
        <v>3637532</v>
      </c>
      <c r="G60" s="28">
        <f t="shared" ref="G60:J60" si="3">G58-G59</f>
        <v>0</v>
      </c>
      <c r="H60" s="28">
        <f t="shared" si="3"/>
        <v>0</v>
      </c>
      <c r="I60" s="28">
        <f t="shared" si="3"/>
        <v>0</v>
      </c>
      <c r="J60" s="28">
        <f t="shared" si="3"/>
        <v>3682532</v>
      </c>
      <c r="K60" s="86"/>
      <c r="L60" s="44"/>
    </row>
    <row r="61" spans="2:12" ht="87" customHeight="1">
      <c r="B61" s="19"/>
      <c r="C61" s="20"/>
      <c r="D61" s="20" t="s">
        <v>14</v>
      </c>
      <c r="E61" s="28"/>
      <c r="F61" s="28"/>
      <c r="G61" s="28"/>
      <c r="H61" s="28"/>
      <c r="I61" s="28"/>
      <c r="J61" s="28"/>
      <c r="K61" s="86"/>
      <c r="L61" s="44"/>
    </row>
    <row r="62" spans="2:12" ht="40.5">
      <c r="B62" s="19"/>
      <c r="C62" s="23"/>
      <c r="D62" s="20" t="s">
        <v>16</v>
      </c>
      <c r="E62" s="28"/>
      <c r="F62" s="28"/>
      <c r="G62" s="28"/>
      <c r="H62" s="28"/>
      <c r="I62" s="28"/>
      <c r="J62" s="28"/>
      <c r="K62" s="86"/>
      <c r="L62" s="87"/>
    </row>
    <row r="63" spans="2:12" ht="48" customHeight="1">
      <c r="B63" s="19"/>
      <c r="C63" s="96"/>
      <c r="D63" s="98" t="s">
        <v>118</v>
      </c>
      <c r="E63" s="99"/>
      <c r="F63" s="99"/>
      <c r="G63" s="99"/>
      <c r="H63" s="99"/>
      <c r="I63" s="99"/>
      <c r="J63" s="99"/>
      <c r="K63" s="99"/>
      <c r="L63" s="99"/>
    </row>
    <row r="64" spans="2:12" ht="34.5">
      <c r="B64" s="19"/>
      <c r="C64" s="96"/>
      <c r="D64" s="97"/>
      <c r="E64" s="99"/>
      <c r="F64" s="99"/>
      <c r="G64" s="99"/>
      <c r="H64" s="99"/>
      <c r="I64" s="99"/>
      <c r="J64" s="99"/>
      <c r="K64" s="99"/>
      <c r="L64" s="99"/>
    </row>
    <row r="65" spans="5:12" ht="34.5">
      <c r="E65" s="100"/>
      <c r="F65" s="100"/>
      <c r="G65" s="100"/>
      <c r="H65" s="100"/>
      <c r="I65" s="100"/>
      <c r="J65" s="100"/>
      <c r="K65" s="100"/>
      <c r="L65" s="100"/>
    </row>
    <row r="66" spans="5:12" ht="34.5">
      <c r="E66" s="100"/>
      <c r="F66" s="100"/>
      <c r="G66" s="100"/>
      <c r="H66" s="100"/>
      <c r="I66" s="100"/>
      <c r="J66" s="100"/>
      <c r="K66" s="100"/>
      <c r="L66" s="100"/>
    </row>
  </sheetData>
  <mergeCells count="67">
    <mergeCell ref="B17:B18"/>
    <mergeCell ref="C17:C18"/>
    <mergeCell ref="D17:D18"/>
    <mergeCell ref="E17:E18"/>
    <mergeCell ref="F17:F18"/>
    <mergeCell ref="J17:J18"/>
    <mergeCell ref="J35:J36"/>
    <mergeCell ref="K35:K36"/>
    <mergeCell ref="L35:L36"/>
    <mergeCell ref="B37:B38"/>
    <mergeCell ref="C37:C38"/>
    <mergeCell ref="D37:D38"/>
    <mergeCell ref="E37:E38"/>
    <mergeCell ref="F37:F38"/>
    <mergeCell ref="J37:J38"/>
    <mergeCell ref="K37:K38"/>
    <mergeCell ref="L37:L38"/>
    <mergeCell ref="B35:B36"/>
    <mergeCell ref="C35:C36"/>
    <mergeCell ref="D35:D36"/>
    <mergeCell ref="E35:E36"/>
    <mergeCell ref="F35:F36"/>
    <mergeCell ref="C27:L27"/>
    <mergeCell ref="B8:B9"/>
    <mergeCell ref="C8:C9"/>
    <mergeCell ref="D8:D9"/>
    <mergeCell ref="E8:E9"/>
    <mergeCell ref="F8:F9"/>
    <mergeCell ref="J8:J9"/>
    <mergeCell ref="J13:J14"/>
    <mergeCell ref="B10:B12"/>
    <mergeCell ref="K2:L2"/>
    <mergeCell ref="B1:L1"/>
    <mergeCell ref="B4:L4"/>
    <mergeCell ref="B7:L7"/>
    <mergeCell ref="B5:B6"/>
    <mergeCell ref="C5:C6"/>
    <mergeCell ref="D5:D6"/>
    <mergeCell ref="E5:E6"/>
    <mergeCell ref="F5:F6"/>
    <mergeCell ref="J5:J6"/>
    <mergeCell ref="K5:K6"/>
    <mergeCell ref="L5:L6"/>
    <mergeCell ref="C10:C12"/>
    <mergeCell ref="D10:D12"/>
    <mergeCell ref="E10:E12"/>
    <mergeCell ref="F10:F12"/>
    <mergeCell ref="J10:J12"/>
    <mergeCell ref="B13:B14"/>
    <mergeCell ref="C13:C14"/>
    <mergeCell ref="D13:D14"/>
    <mergeCell ref="E13:E14"/>
    <mergeCell ref="F13:F14"/>
    <mergeCell ref="J15:J16"/>
    <mergeCell ref="B15:B16"/>
    <mergeCell ref="C15:C16"/>
    <mergeCell ref="D15:D16"/>
    <mergeCell ref="E15:E16"/>
    <mergeCell ref="F15:F16"/>
    <mergeCell ref="K46:K47"/>
    <mergeCell ref="L46:L47"/>
    <mergeCell ref="C46:C47"/>
    <mergeCell ref="B46:B47"/>
    <mergeCell ref="D46:D47"/>
    <mergeCell ref="E46:E47"/>
    <mergeCell ref="F46:F47"/>
    <mergeCell ref="J46:J47"/>
  </mergeCells>
  <printOptions gridLines="1"/>
  <pageMargins left="0" right="0" top="0" bottom="0" header="0" footer="0.16"/>
  <pageSetup paperSize="9" scale="27" fitToHeight="2" orientation="portrait" r:id="rId1"/>
  <rowBreaks count="3" manualBreakCount="3">
    <brk id="22" min="1" max="11" man="1"/>
    <brk id="36" min="1" max="11" man="1"/>
    <brk id="45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комісія'!Заголовки_для_друку</vt:lpstr>
      <vt:lpstr>' бюдж комісія'!Область_друку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2021-06-02T06:45:38Z</cp:lastPrinted>
  <dcterms:created xsi:type="dcterms:W3CDTF">2018-03-12T13:27:15Z</dcterms:created>
  <dcterms:modified xsi:type="dcterms:W3CDTF">2021-06-02T07:00:43Z</dcterms:modified>
</cp:coreProperties>
</file>