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7" i="1"/>
  <c r="D27"/>
  <c r="E27"/>
  <c r="F27"/>
  <c r="B27"/>
  <c r="J23"/>
  <c r="J24"/>
  <c r="J25"/>
  <c r="I24"/>
  <c r="I25"/>
  <c r="J20"/>
  <c r="J21"/>
  <c r="J22"/>
  <c r="I20"/>
  <c r="I21"/>
  <c r="I22"/>
  <c r="H20"/>
  <c r="H21"/>
  <c r="H22"/>
  <c r="G20"/>
  <c r="G21"/>
  <c r="G22"/>
  <c r="C24"/>
  <c r="D24"/>
  <c r="E24"/>
  <c r="F24"/>
  <c r="B24"/>
  <c r="C19"/>
  <c r="D19"/>
  <c r="E19"/>
  <c r="F19"/>
  <c r="B19"/>
  <c r="F17"/>
  <c r="F13" s="1"/>
  <c r="E17"/>
  <c r="E13" s="1"/>
  <c r="D17"/>
  <c r="D13" s="1"/>
  <c r="I13" s="1"/>
  <c r="C17"/>
  <c r="H17" s="1"/>
  <c r="B17"/>
  <c r="B13" s="1"/>
  <c r="C13"/>
  <c r="C8"/>
  <c r="D8"/>
  <c r="E8"/>
  <c r="F8"/>
  <c r="I8" s="1"/>
  <c r="B8"/>
  <c r="J10"/>
  <c r="J11"/>
  <c r="J14"/>
  <c r="J15"/>
  <c r="J16"/>
  <c r="I10"/>
  <c r="I11"/>
  <c r="I14"/>
  <c r="I15"/>
  <c r="I16"/>
  <c r="I17"/>
  <c r="H10"/>
  <c r="H11"/>
  <c r="H14"/>
  <c r="H15"/>
  <c r="H16"/>
  <c r="G10"/>
  <c r="G11"/>
  <c r="G14"/>
  <c r="G15"/>
  <c r="G16"/>
  <c r="J9"/>
  <c r="I9"/>
  <c r="H9"/>
  <c r="G9"/>
  <c r="H27" l="1"/>
  <c r="I27"/>
  <c r="J27"/>
  <c r="G27"/>
  <c r="J17"/>
  <c r="J8"/>
  <c r="H8"/>
  <c r="H19"/>
  <c r="G17"/>
  <c r="G8"/>
  <c r="J19"/>
  <c r="G19"/>
  <c r="I19"/>
  <c r="J13"/>
  <c r="H13"/>
  <c r="G13"/>
</calcChain>
</file>

<file path=xl/sharedStrings.xml><?xml version="1.0" encoding="utf-8"?>
<sst xmlns="http://schemas.openxmlformats.org/spreadsheetml/2006/main" count="23" uniqueCount="23">
  <si>
    <t>% 2017 року до років</t>
  </si>
  <si>
    <t>Роки</t>
  </si>
  <si>
    <t>тис.грн.</t>
  </si>
  <si>
    <t>Динаміка</t>
  </si>
  <si>
    <t>плати за послуги м. Ніжина за 2013-2017 роки</t>
  </si>
  <si>
    <t xml:space="preserve">Освіта, в т.ч. </t>
  </si>
  <si>
    <t>ДНЗ</t>
  </si>
  <si>
    <t>ЗОШ</t>
  </si>
  <si>
    <t>Позашкільні заклади</t>
  </si>
  <si>
    <t>Бібліотека</t>
  </si>
  <si>
    <t>Музей</t>
  </si>
  <si>
    <t>Будинок культури</t>
  </si>
  <si>
    <t>Школи естетичного виховання</t>
  </si>
  <si>
    <t xml:space="preserve">Культура, в т.ч. </t>
  </si>
  <si>
    <t>Охорона здоров"я, в т.ч.</t>
  </si>
  <si>
    <t>ЦПМСД</t>
  </si>
  <si>
    <t>Пологовий будинок</t>
  </si>
  <si>
    <t>ЦМЛ ім. М. Галицького</t>
  </si>
  <si>
    <t>Стомат.поліклініка</t>
  </si>
  <si>
    <t>"Спорт для всіх"</t>
  </si>
  <si>
    <t xml:space="preserve">Фізична культура та спорт, в т.ч. </t>
  </si>
  <si>
    <t>Разом</t>
  </si>
  <si>
    <t>Установи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</si>
</sst>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9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4" fillId="0" borderId="0" xfId="0" applyFont="1"/>
    <xf numFmtId="0" fontId="1" fillId="0" borderId="1" xfId="0" applyFont="1" applyBorder="1" applyAlignment="1">
      <alignment horizontal="center" vertical="justify"/>
    </xf>
    <xf numFmtId="0" fontId="5" fillId="0" borderId="0" xfId="0" applyFont="1"/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7" fillId="0" borderId="1" xfId="0" applyNumberFormat="1" applyFont="1" applyBorder="1"/>
    <xf numFmtId="0" fontId="3" fillId="0" borderId="1" xfId="0" applyFont="1" applyBorder="1" applyAlignment="1">
      <alignment horizontal="center" vertical="justify"/>
    </xf>
    <xf numFmtId="49" fontId="3" fillId="0" borderId="1" xfId="0" applyNumberFormat="1" applyFont="1" applyBorder="1" applyAlignment="1">
      <alignment horizontal="center" vertical="justify"/>
    </xf>
    <xf numFmtId="165" fontId="8" fillId="0" borderId="1" xfId="0" applyNumberFormat="1" applyFont="1" applyBorder="1"/>
    <xf numFmtId="165" fontId="4" fillId="0" borderId="0" xfId="0" applyNumberFormat="1" applyFont="1"/>
    <xf numFmtId="165" fontId="2" fillId="0" borderId="0" xfId="0" applyNumberFormat="1" applyFont="1"/>
    <xf numFmtId="0" fontId="6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justify"/>
    </xf>
    <xf numFmtId="164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/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vertical="center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justify"/>
    </xf>
    <xf numFmtId="165" fontId="7" fillId="3" borderId="1" xfId="0" applyNumberFormat="1" applyFont="1" applyFill="1" applyBorder="1"/>
    <xf numFmtId="165" fontId="1" fillId="3" borderId="1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28"/>
  <sheetViews>
    <sheetView tabSelected="1" view="pageBreakPreview" zoomScale="90" zoomScaleNormal="100" zoomScaleSheetLayoutView="90" workbookViewId="0">
      <selection activeCell="B10" sqref="B10"/>
    </sheetView>
  </sheetViews>
  <sheetFormatPr defaultRowHeight="15"/>
  <cols>
    <col min="1" max="1" width="43.7109375" style="2" customWidth="1"/>
    <col min="2" max="2" width="10.7109375" style="2" customWidth="1"/>
    <col min="3" max="3" width="11" style="2" customWidth="1"/>
    <col min="4" max="4" width="11.140625" style="2" customWidth="1"/>
    <col min="5" max="5" width="10.85546875" style="2" customWidth="1"/>
    <col min="6" max="6" width="12.140625" style="2" customWidth="1"/>
    <col min="7" max="7" width="12.7109375" style="2" customWidth="1"/>
    <col min="8" max="8" width="11.28515625" style="2" customWidth="1"/>
    <col min="9" max="9" width="11.42578125" style="2" customWidth="1"/>
    <col min="10" max="10" width="12.28515625" style="2" customWidth="1"/>
    <col min="11" max="16384" width="9.140625" style="2"/>
  </cols>
  <sheetData>
    <row r="2" spans="1:11" ht="20.25">
      <c r="A2" s="14" t="s">
        <v>3</v>
      </c>
      <c r="B2" s="14"/>
      <c r="C2" s="14"/>
      <c r="D2" s="14"/>
      <c r="E2" s="14"/>
      <c r="F2" s="14"/>
      <c r="G2" s="14"/>
      <c r="H2" s="14"/>
      <c r="I2" s="14"/>
      <c r="J2" s="14"/>
    </row>
    <row r="3" spans="1:11" ht="20.25">
      <c r="A3" s="14" t="s">
        <v>4</v>
      </c>
      <c r="B3" s="14"/>
      <c r="C3" s="14"/>
      <c r="D3" s="14"/>
      <c r="E3" s="14"/>
      <c r="F3" s="14"/>
      <c r="G3" s="14"/>
      <c r="H3" s="14"/>
      <c r="I3" s="14"/>
      <c r="J3" s="14"/>
    </row>
    <row r="4" spans="1:11" ht="16.5">
      <c r="A4" s="15"/>
      <c r="B4" s="15"/>
      <c r="C4" s="15"/>
      <c r="D4" s="15"/>
      <c r="E4" s="15"/>
      <c r="F4" s="15"/>
      <c r="G4" s="15"/>
      <c r="H4" s="15"/>
      <c r="I4" s="15"/>
      <c r="J4" s="4" t="s">
        <v>2</v>
      </c>
    </row>
    <row r="5" spans="1:11" s="1" customFormat="1" ht="18" customHeight="1">
      <c r="A5" s="17" t="s">
        <v>22</v>
      </c>
      <c r="B5" s="16" t="s">
        <v>1</v>
      </c>
      <c r="C5" s="16"/>
      <c r="D5" s="16"/>
      <c r="E5" s="16"/>
      <c r="F5" s="16"/>
      <c r="G5" s="16" t="s">
        <v>0</v>
      </c>
      <c r="H5" s="16"/>
      <c r="I5" s="16"/>
      <c r="J5" s="16"/>
    </row>
    <row r="6" spans="1:11" s="1" customFormat="1" ht="12" customHeight="1">
      <c r="A6" s="17"/>
      <c r="B6" s="16">
        <v>2013</v>
      </c>
      <c r="C6" s="16">
        <v>2014</v>
      </c>
      <c r="D6" s="16">
        <v>2015</v>
      </c>
      <c r="E6" s="16">
        <v>2016</v>
      </c>
      <c r="F6" s="16">
        <v>2017</v>
      </c>
      <c r="G6" s="16">
        <v>2013</v>
      </c>
      <c r="H6" s="16">
        <v>2014</v>
      </c>
      <c r="I6" s="16">
        <v>2015</v>
      </c>
      <c r="J6" s="16">
        <v>2016</v>
      </c>
    </row>
    <row r="7" spans="1:11" s="1" customFormat="1" ht="10.5" customHeight="1">
      <c r="A7" s="17"/>
      <c r="B7" s="16"/>
      <c r="C7" s="16"/>
      <c r="D7" s="16"/>
      <c r="E7" s="16"/>
      <c r="F7" s="16"/>
      <c r="G7" s="16"/>
      <c r="H7" s="16"/>
      <c r="I7" s="16"/>
      <c r="J7" s="16"/>
    </row>
    <row r="8" spans="1:11" s="1" customFormat="1" ht="38.25" customHeight="1">
      <c r="A8" s="21" t="s">
        <v>5</v>
      </c>
      <c r="B8" s="22">
        <f>B9+B10+B11</f>
        <v>2825.7</v>
      </c>
      <c r="C8" s="22">
        <f t="shared" ref="C8:F8" si="0">C9+C10+C11</f>
        <v>2982.3</v>
      </c>
      <c r="D8" s="22">
        <f t="shared" si="0"/>
        <v>3481.1</v>
      </c>
      <c r="E8" s="22">
        <f t="shared" si="0"/>
        <v>3911.7000000000003</v>
      </c>
      <c r="F8" s="22">
        <f t="shared" si="0"/>
        <v>4535.5</v>
      </c>
      <c r="G8" s="23">
        <f>F8/B8</f>
        <v>1.6050890044944617</v>
      </c>
      <c r="H8" s="23">
        <f>F8/C8</f>
        <v>1.5208060892599671</v>
      </c>
      <c r="I8" s="23">
        <f>F8/D8</f>
        <v>1.3028927637815633</v>
      </c>
      <c r="J8" s="23">
        <f>F8/E8</f>
        <v>1.1594703070276349</v>
      </c>
    </row>
    <row r="9" spans="1:11" ht="18.75" customHeight="1">
      <c r="A9" s="9" t="s">
        <v>6</v>
      </c>
      <c r="B9" s="6">
        <v>1868.4</v>
      </c>
      <c r="C9" s="6">
        <v>2153.9</v>
      </c>
      <c r="D9" s="6">
        <v>2895.3</v>
      </c>
      <c r="E9" s="6">
        <v>3085.8</v>
      </c>
      <c r="F9" s="6">
        <v>3520.4</v>
      </c>
      <c r="G9" s="11">
        <f>F9/B9</f>
        <v>1.8841789766645258</v>
      </c>
      <c r="H9" s="11">
        <f>F9/C9</f>
        <v>1.6344305678072333</v>
      </c>
      <c r="I9" s="11">
        <f>F9/D9</f>
        <v>1.2159016336821744</v>
      </c>
      <c r="J9" s="11">
        <f>F9/E9</f>
        <v>1.1408386804070256</v>
      </c>
      <c r="K9" s="12"/>
    </row>
    <row r="10" spans="1:11" ht="18.75">
      <c r="A10" s="10" t="s">
        <v>7</v>
      </c>
      <c r="B10" s="6">
        <v>550.29999999999995</v>
      </c>
      <c r="C10" s="6">
        <v>423.3</v>
      </c>
      <c r="D10" s="6">
        <v>389.1</v>
      </c>
      <c r="E10" s="6">
        <v>573.5</v>
      </c>
      <c r="F10" s="6">
        <v>664.4</v>
      </c>
      <c r="G10" s="11">
        <f t="shared" ref="G10:G27" si="1">F10/B10</f>
        <v>1.2073414501181174</v>
      </c>
      <c r="H10" s="11">
        <f t="shared" ref="H10:H27" si="2">F10/C10</f>
        <v>1.5695724072761634</v>
      </c>
      <c r="I10" s="11">
        <f t="shared" ref="I10:I27" si="3">F10/D10</f>
        <v>1.7075301978925725</v>
      </c>
      <c r="J10" s="11">
        <f t="shared" ref="J10:J27" si="4">F10/E10</f>
        <v>1.1585004359197908</v>
      </c>
      <c r="K10" s="12"/>
    </row>
    <row r="11" spans="1:11" ht="18.75">
      <c r="A11" s="10" t="s">
        <v>8</v>
      </c>
      <c r="B11" s="6">
        <v>407</v>
      </c>
      <c r="C11" s="6">
        <v>405.1</v>
      </c>
      <c r="D11" s="6">
        <v>196.7</v>
      </c>
      <c r="E11" s="6">
        <v>252.4</v>
      </c>
      <c r="F11" s="6">
        <v>350.7</v>
      </c>
      <c r="G11" s="11">
        <f t="shared" si="1"/>
        <v>0.86167076167076162</v>
      </c>
      <c r="H11" s="11">
        <f t="shared" si="2"/>
        <v>0.86571216983460864</v>
      </c>
      <c r="I11" s="11">
        <f t="shared" si="3"/>
        <v>1.7829181494661923</v>
      </c>
      <c r="J11" s="11">
        <f t="shared" si="4"/>
        <v>1.3894611727416799</v>
      </c>
      <c r="K11" s="12"/>
    </row>
    <row r="12" spans="1:11" ht="4.5" customHeight="1">
      <c r="A12" s="10"/>
      <c r="B12" s="6"/>
      <c r="C12" s="6"/>
      <c r="D12" s="6"/>
      <c r="E12" s="6"/>
      <c r="F12" s="6"/>
      <c r="G12" s="11"/>
      <c r="H12" s="11"/>
      <c r="I12" s="11"/>
      <c r="J12" s="11"/>
      <c r="K12" s="12"/>
    </row>
    <row r="13" spans="1:11" ht="32.25" customHeight="1">
      <c r="A13" s="24" t="s">
        <v>13</v>
      </c>
      <c r="B13" s="22">
        <f>B14+B15+B16+B17</f>
        <v>503.19999999999993</v>
      </c>
      <c r="C13" s="22">
        <f t="shared" ref="C13:F13" si="5">C14+C15+C16+C17</f>
        <v>523.9</v>
      </c>
      <c r="D13" s="22">
        <f t="shared" si="5"/>
        <v>636.30000000000007</v>
      </c>
      <c r="E13" s="22">
        <f t="shared" si="5"/>
        <v>706.80000000000007</v>
      </c>
      <c r="F13" s="22">
        <f t="shared" si="5"/>
        <v>816.8</v>
      </c>
      <c r="G13" s="23">
        <f t="shared" si="1"/>
        <v>1.6232114467408587</v>
      </c>
      <c r="H13" s="23">
        <f t="shared" si="2"/>
        <v>1.5590761595724374</v>
      </c>
      <c r="I13" s="23">
        <f t="shared" si="3"/>
        <v>1.2836712242652835</v>
      </c>
      <c r="J13" s="23">
        <f t="shared" si="4"/>
        <v>1.1556310130164118</v>
      </c>
      <c r="K13" s="12"/>
    </row>
    <row r="14" spans="1:11" ht="18.75">
      <c r="A14" s="10" t="s">
        <v>9</v>
      </c>
      <c r="B14" s="6">
        <v>10.7</v>
      </c>
      <c r="C14" s="6">
        <v>6.9</v>
      </c>
      <c r="D14" s="6">
        <v>4.3</v>
      </c>
      <c r="E14" s="6">
        <v>3.8</v>
      </c>
      <c r="F14" s="6">
        <v>7.3</v>
      </c>
      <c r="G14" s="11">
        <f t="shared" si="1"/>
        <v>0.68224299065420568</v>
      </c>
      <c r="H14" s="11">
        <f t="shared" si="2"/>
        <v>1.0579710144927534</v>
      </c>
      <c r="I14" s="11">
        <f t="shared" si="3"/>
        <v>1.6976744186046513</v>
      </c>
      <c r="J14" s="11">
        <f t="shared" si="4"/>
        <v>1.9210526315789473</v>
      </c>
      <c r="K14" s="12"/>
    </row>
    <row r="15" spans="1:11" ht="18.75">
      <c r="A15" s="10" t="s">
        <v>10</v>
      </c>
      <c r="B15" s="6">
        <v>29.1</v>
      </c>
      <c r="C15" s="6">
        <v>29.4</v>
      </c>
      <c r="D15" s="6">
        <v>33.799999999999997</v>
      </c>
      <c r="E15" s="6">
        <v>41.5</v>
      </c>
      <c r="F15" s="6">
        <v>97.3</v>
      </c>
      <c r="G15" s="11">
        <f t="shared" si="1"/>
        <v>3.3436426116838485</v>
      </c>
      <c r="H15" s="11">
        <f t="shared" si="2"/>
        <v>3.3095238095238098</v>
      </c>
      <c r="I15" s="11">
        <f t="shared" si="3"/>
        <v>2.8786982248520712</v>
      </c>
      <c r="J15" s="11">
        <f t="shared" si="4"/>
        <v>2.3445783132530118</v>
      </c>
      <c r="K15" s="12"/>
    </row>
    <row r="16" spans="1:11" ht="18.75">
      <c r="A16" s="9" t="s">
        <v>11</v>
      </c>
      <c r="B16" s="6">
        <v>41.6</v>
      </c>
      <c r="C16" s="6">
        <v>33.1</v>
      </c>
      <c r="D16" s="6">
        <v>23.1</v>
      </c>
      <c r="E16" s="6">
        <v>37.799999999999997</v>
      </c>
      <c r="F16" s="6">
        <v>51.7</v>
      </c>
      <c r="G16" s="11">
        <f t="shared" si="1"/>
        <v>1.2427884615384617</v>
      </c>
      <c r="H16" s="11">
        <f t="shared" si="2"/>
        <v>1.5619335347432024</v>
      </c>
      <c r="I16" s="11">
        <f t="shared" si="3"/>
        <v>2.2380952380952381</v>
      </c>
      <c r="J16" s="11">
        <f t="shared" si="4"/>
        <v>1.3677248677248679</v>
      </c>
      <c r="K16" s="12"/>
    </row>
    <row r="17" spans="1:11" ht="18.75">
      <c r="A17" s="10" t="s">
        <v>12</v>
      </c>
      <c r="B17" s="6">
        <f>149.4+272.4</f>
        <v>421.79999999999995</v>
      </c>
      <c r="C17" s="6">
        <f>179.5+275</f>
        <v>454.5</v>
      </c>
      <c r="D17" s="6">
        <f>206.1+369</f>
        <v>575.1</v>
      </c>
      <c r="E17" s="6">
        <f>197.1+426.6</f>
        <v>623.70000000000005</v>
      </c>
      <c r="F17" s="6">
        <f>200.9+459.6</f>
        <v>660.5</v>
      </c>
      <c r="G17" s="11">
        <f t="shared" si="1"/>
        <v>1.5659080132764345</v>
      </c>
      <c r="H17" s="11">
        <f t="shared" si="2"/>
        <v>1.4532453245324533</v>
      </c>
      <c r="I17" s="11">
        <f t="shared" si="3"/>
        <v>1.1484959137541297</v>
      </c>
      <c r="J17" s="11">
        <f t="shared" si="4"/>
        <v>1.0590027256693924</v>
      </c>
      <c r="K17" s="12"/>
    </row>
    <row r="18" spans="1:11" ht="4.5" customHeight="1">
      <c r="A18" s="10"/>
      <c r="B18" s="6"/>
      <c r="C18" s="6"/>
      <c r="D18" s="6"/>
      <c r="E18" s="6"/>
      <c r="F18" s="6"/>
      <c r="G18" s="11"/>
      <c r="H18" s="11"/>
      <c r="I18" s="11"/>
      <c r="J18" s="11"/>
      <c r="K18" s="12"/>
    </row>
    <row r="19" spans="1:11" ht="31.5" customHeight="1">
      <c r="A19" s="24" t="s">
        <v>14</v>
      </c>
      <c r="B19" s="22">
        <f>B20+B21+B22+B23</f>
        <v>1300.5</v>
      </c>
      <c r="C19" s="22">
        <f t="shared" ref="C19:F19" si="6">C20+C21+C22+C23</f>
        <v>1240.2</v>
      </c>
      <c r="D19" s="22">
        <f t="shared" si="6"/>
        <v>1263.8000000000002</v>
      </c>
      <c r="E19" s="22">
        <f t="shared" si="6"/>
        <v>1709.8</v>
      </c>
      <c r="F19" s="22">
        <f t="shared" si="6"/>
        <v>2089.0000000000005</v>
      </c>
      <c r="G19" s="27">
        <f t="shared" si="1"/>
        <v>1.6063052672049216</v>
      </c>
      <c r="H19" s="27">
        <f t="shared" si="2"/>
        <v>1.6844057410095148</v>
      </c>
      <c r="I19" s="27">
        <f t="shared" si="3"/>
        <v>1.6529514163633487</v>
      </c>
      <c r="J19" s="27">
        <f t="shared" si="4"/>
        <v>1.2217803251842323</v>
      </c>
      <c r="K19" s="12"/>
    </row>
    <row r="20" spans="1:11" ht="18.75">
      <c r="A20" s="10" t="s">
        <v>17</v>
      </c>
      <c r="B20" s="6">
        <v>514</v>
      </c>
      <c r="C20" s="6">
        <v>452.8</v>
      </c>
      <c r="D20" s="6">
        <v>456</v>
      </c>
      <c r="E20" s="6">
        <v>684.3</v>
      </c>
      <c r="F20" s="6">
        <v>754.2</v>
      </c>
      <c r="G20" s="8">
        <f t="shared" si="1"/>
        <v>1.4673151750972764</v>
      </c>
      <c r="H20" s="8">
        <f t="shared" si="2"/>
        <v>1.6656360424028269</v>
      </c>
      <c r="I20" s="8">
        <f t="shared" si="3"/>
        <v>1.6539473684210528</v>
      </c>
      <c r="J20" s="8">
        <f t="shared" si="4"/>
        <v>1.1021481806225342</v>
      </c>
      <c r="K20" s="12"/>
    </row>
    <row r="21" spans="1:11" ht="18.75">
      <c r="A21" s="10" t="s">
        <v>18</v>
      </c>
      <c r="B21" s="6">
        <v>743.5</v>
      </c>
      <c r="C21" s="6">
        <v>741.6</v>
      </c>
      <c r="D21" s="6">
        <v>744.4</v>
      </c>
      <c r="E21" s="6">
        <v>929.5</v>
      </c>
      <c r="F21" s="6">
        <v>1210.9000000000001</v>
      </c>
      <c r="G21" s="8">
        <f t="shared" si="1"/>
        <v>1.6286482851378616</v>
      </c>
      <c r="H21" s="8">
        <f t="shared" si="2"/>
        <v>1.6328209277238404</v>
      </c>
      <c r="I21" s="8">
        <f t="shared" si="3"/>
        <v>1.6266792047286407</v>
      </c>
      <c r="J21" s="8">
        <f t="shared" si="4"/>
        <v>1.3027434104357183</v>
      </c>
      <c r="K21" s="12"/>
    </row>
    <row r="22" spans="1:11" s="1" customFormat="1" ht="18.75">
      <c r="A22" s="9" t="s">
        <v>16</v>
      </c>
      <c r="B22" s="6">
        <v>43</v>
      </c>
      <c r="C22" s="6">
        <v>45.8</v>
      </c>
      <c r="D22" s="6">
        <v>63.4</v>
      </c>
      <c r="E22" s="6">
        <v>91.2</v>
      </c>
      <c r="F22" s="6">
        <v>110.5</v>
      </c>
      <c r="G22" s="8">
        <f t="shared" si="1"/>
        <v>2.5697674418604652</v>
      </c>
      <c r="H22" s="8">
        <f t="shared" si="2"/>
        <v>2.4126637554585155</v>
      </c>
      <c r="I22" s="8">
        <f t="shared" si="3"/>
        <v>1.7429022082018928</v>
      </c>
      <c r="J22" s="8">
        <f t="shared" si="4"/>
        <v>1.2116228070175439</v>
      </c>
      <c r="K22" s="13"/>
    </row>
    <row r="23" spans="1:11" s="1" customFormat="1" ht="21.75" customHeight="1">
      <c r="A23" s="9" t="s">
        <v>15</v>
      </c>
      <c r="B23" s="6"/>
      <c r="C23" s="6"/>
      <c r="D23" s="6"/>
      <c r="E23" s="6">
        <v>4.8</v>
      </c>
      <c r="F23" s="6">
        <v>13.4</v>
      </c>
      <c r="G23" s="8"/>
      <c r="H23" s="8"/>
      <c r="I23" s="8"/>
      <c r="J23" s="8">
        <f t="shared" si="4"/>
        <v>2.791666666666667</v>
      </c>
      <c r="K23" s="13"/>
    </row>
    <row r="24" spans="1:11" s="1" customFormat="1" ht="27" customHeight="1">
      <c r="A24" s="25" t="s">
        <v>20</v>
      </c>
      <c r="B24" s="22">
        <f>B25</f>
        <v>0</v>
      </c>
      <c r="C24" s="22">
        <f t="shared" ref="C24:F24" si="7">C25</f>
        <v>0</v>
      </c>
      <c r="D24" s="22">
        <f t="shared" si="7"/>
        <v>70.099999999999994</v>
      </c>
      <c r="E24" s="22">
        <f t="shared" si="7"/>
        <v>66.7</v>
      </c>
      <c r="F24" s="22">
        <f t="shared" si="7"/>
        <v>55.3</v>
      </c>
      <c r="G24" s="26"/>
      <c r="H24" s="26"/>
      <c r="I24" s="26">
        <f t="shared" si="3"/>
        <v>0.78887303851640511</v>
      </c>
      <c r="J24" s="26">
        <f t="shared" si="4"/>
        <v>0.82908545727136429</v>
      </c>
      <c r="K24" s="13"/>
    </row>
    <row r="25" spans="1:11" ht="21" customHeight="1">
      <c r="A25" s="9" t="s">
        <v>19</v>
      </c>
      <c r="B25" s="6"/>
      <c r="C25" s="6"/>
      <c r="D25" s="6">
        <v>70.099999999999994</v>
      </c>
      <c r="E25" s="6">
        <v>66.7</v>
      </c>
      <c r="F25" s="6">
        <v>55.3</v>
      </c>
      <c r="G25" s="8"/>
      <c r="H25" s="8"/>
      <c r="I25" s="8">
        <f t="shared" si="3"/>
        <v>0.78887303851640511</v>
      </c>
      <c r="J25" s="8">
        <f t="shared" si="4"/>
        <v>0.82908545727136429</v>
      </c>
      <c r="K25" s="12"/>
    </row>
    <row r="26" spans="1:11" ht="18.75">
      <c r="A26" s="3"/>
      <c r="B26" s="5"/>
      <c r="C26" s="5"/>
      <c r="D26" s="5"/>
      <c r="E26" s="5"/>
      <c r="F26" s="5"/>
      <c r="G26" s="8"/>
      <c r="H26" s="8"/>
      <c r="I26" s="8"/>
      <c r="J26" s="8"/>
      <c r="K26" s="12"/>
    </row>
    <row r="27" spans="1:11" ht="20.25">
      <c r="A27" s="18" t="s">
        <v>21</v>
      </c>
      <c r="B27" s="19">
        <f>B8+B13+B19+B24</f>
        <v>4629.3999999999996</v>
      </c>
      <c r="C27" s="19">
        <f t="shared" ref="C27:F27" si="8">C8+C13+C19+C24</f>
        <v>4746.4000000000005</v>
      </c>
      <c r="D27" s="19">
        <f t="shared" si="8"/>
        <v>5451.3</v>
      </c>
      <c r="E27" s="19">
        <f t="shared" si="8"/>
        <v>6395</v>
      </c>
      <c r="F27" s="19">
        <f t="shared" si="8"/>
        <v>7496.6000000000013</v>
      </c>
      <c r="G27" s="20">
        <f t="shared" si="1"/>
        <v>1.6193459195576105</v>
      </c>
      <c r="H27" s="20">
        <f t="shared" si="2"/>
        <v>1.57942861958537</v>
      </c>
      <c r="I27" s="20">
        <f t="shared" si="3"/>
        <v>1.3751949076367107</v>
      </c>
      <c r="J27" s="20">
        <f t="shared" si="4"/>
        <v>1.1722595777951526</v>
      </c>
      <c r="K27" s="12"/>
    </row>
    <row r="28" spans="1:11" ht="18.75">
      <c r="A28" s="9"/>
      <c r="B28" s="6"/>
      <c r="C28" s="6"/>
      <c r="D28" s="6"/>
      <c r="E28" s="6"/>
      <c r="F28" s="6"/>
      <c r="G28" s="7"/>
      <c r="H28" s="7"/>
      <c r="I28" s="7"/>
      <c r="J28" s="7"/>
      <c r="K28" s="12"/>
    </row>
  </sheetData>
  <mergeCells count="15">
    <mergeCell ref="A2:J2"/>
    <mergeCell ref="A3:J3"/>
    <mergeCell ref="A4:I4"/>
    <mergeCell ref="F6:F7"/>
    <mergeCell ref="B5:F5"/>
    <mergeCell ref="G5:J5"/>
    <mergeCell ref="G6:G7"/>
    <mergeCell ref="H6:H7"/>
    <mergeCell ref="I6:I7"/>
    <mergeCell ref="J6:J7"/>
    <mergeCell ref="A5:A7"/>
    <mergeCell ref="B6:B7"/>
    <mergeCell ref="C6:C7"/>
    <mergeCell ref="D6:D7"/>
    <mergeCell ref="E6:E7"/>
  </mergeCells>
  <pageMargins left="0.70866141732283472" right="0.2" top="0.21" bottom="0.2" header="0.2" footer="0.2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2018-03-14T07:53:33Z</dcterms:modified>
</cp:coreProperties>
</file>