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9.06" sheetId="1" r:id="rId1"/>
  </sheets>
  <definedNames>
    <definedName name="_xlnm.Print_Area" localSheetId="0">'19.06'!$A$1:$C$68</definedName>
  </definedNames>
  <calcPr calcId="125725"/>
</workbook>
</file>

<file path=xl/calcChain.xml><?xml version="1.0" encoding="utf-8"?>
<calcChain xmlns="http://schemas.openxmlformats.org/spreadsheetml/2006/main">
  <c r="B58" i="1"/>
  <c r="B53" l="1"/>
  <c r="B54"/>
  <c r="B61" l="1"/>
  <c r="B28" l="1"/>
  <c r="B30"/>
  <c r="B29"/>
  <c r="B32"/>
  <c r="B33"/>
  <c r="B35"/>
  <c r="B42" l="1"/>
  <c r="B20"/>
  <c r="B49" l="1"/>
  <c r="B40"/>
  <c r="B26" s="1"/>
  <c r="B19" l="1"/>
  <c r="B56" l="1"/>
  <c r="B3" l="1"/>
  <c r="B9" s="1"/>
  <c r="B16" l="1"/>
  <c r="B17" l="1"/>
  <c r="B11" l="1"/>
  <c r="B10" s="1"/>
</calcChain>
</file>

<file path=xl/sharedStrings.xml><?xml version="1.0" encoding="utf-8"?>
<sst xmlns="http://schemas.openxmlformats.org/spreadsheetml/2006/main" count="65" uniqueCount="64">
  <si>
    <t>в тому числі:</t>
  </si>
  <si>
    <t>грн.</t>
  </si>
  <si>
    <t>КЕКВ 2282 "Окремі заходи по реалізації державних (регіональних) програм, не віднесені до заходів розвитку". В тому числі:</t>
  </si>
  <si>
    <t>КЕКВ 2710 "Виплата пенсій і допомоги". Проведено виплату пенсій пільговій категорії працівників міської лікарні</t>
  </si>
  <si>
    <t>Всього видатків, в тому числі:</t>
  </si>
  <si>
    <t xml:space="preserve"> </t>
  </si>
  <si>
    <t>заробітна плата за лютий-березень 2014 р. працівникам пункту первинної медико-соціальної допомоги, пунктів сімейної медицини, оплата комунальних послуг за лютий 2014 р.</t>
  </si>
  <si>
    <t>Оплата робіт та послуг з благоустрою міста, всього</t>
  </si>
  <si>
    <t xml:space="preserve">                Начальник фінансового управління                                Л.В.Писаренко</t>
  </si>
  <si>
    <t xml:space="preserve">-  Доходи власні та закріплені </t>
  </si>
  <si>
    <t>- Базова дотація</t>
  </si>
  <si>
    <t xml:space="preserve">- Субвенції загального фонду, в т.ч. </t>
  </si>
  <si>
    <t>Доходи загального фонду міського бюджету , з них:</t>
  </si>
  <si>
    <t>Освітня субвенція</t>
  </si>
  <si>
    <t>Медична субвенція</t>
  </si>
  <si>
    <t>Всього доходів загального фонду</t>
  </si>
  <si>
    <t>Проведено фінансування з бюджету міста згідно з кошторисами видатків та заявками установ на виділення коштів, в т.ч. :</t>
  </si>
  <si>
    <t xml:space="preserve">КЕКВ 2210 "Предмети, матеріали, обладнання та інвентар": </t>
  </si>
  <si>
    <t xml:space="preserve">КЕКВ 2240 "Оплата послуг (крім комунальних)": </t>
  </si>
  <si>
    <t>КЕКВ 2730 "Інші виплати населенню", в т.ч.:</t>
  </si>
  <si>
    <t>КЕКВ 2250 "Видатки на відрядження" .</t>
  </si>
  <si>
    <t>КЕКВ 2282 „Окремі заходи по реалізації державних (регіональних) програм, не віднесені до заходів розвитку”. Поточні видатки з утримання Центру первинної медико-соціальної допомоги (заробітна плата,оплата послуг зв’язку, придбання  паливно-мастильних матеріалів, енергоносії).</t>
  </si>
  <si>
    <t>КЕКВ 2610 "Субсидії та поточні трансферти підприємствам (установам, організаціям)". В тому числі:</t>
  </si>
  <si>
    <t>- оплата послуг зв’язку</t>
  </si>
  <si>
    <t>-передані кошти з загального фонду до бюджету розвитку</t>
  </si>
  <si>
    <t>-канцтовари, бланки, довідки, папір, конверти, призи</t>
  </si>
  <si>
    <t>- бензин</t>
  </si>
  <si>
    <t>-кубки, грамоти для олімпійських та не олімпійський видів спорту</t>
  </si>
  <si>
    <t>- оплата послуг по заправці катриджів ;</t>
  </si>
  <si>
    <t>- оплата послуг по перевірці лічильника</t>
  </si>
  <si>
    <t>- оплата послуг з вивезення сміття</t>
  </si>
  <si>
    <t>- лічильник в комплекті</t>
  </si>
  <si>
    <t>- господарські товари</t>
  </si>
  <si>
    <t>КЕКВ 2800 "Інші поточні видатки". Сплата податків бюджетними установами, судового збору, держмита, штраф за не своєчасну сплату ЄСВ</t>
  </si>
  <si>
    <t>Інформація про надходження та використання коштів загального фонду бюджету міста з  15.06.2015 по 19.06.2015 року</t>
  </si>
  <si>
    <t>- вивізка для адміністративного центру</t>
  </si>
  <si>
    <t>- оплата послуги перевірку димових каналів ;</t>
  </si>
  <si>
    <t>- оплата послуг з перевірки трансформатора струму ;</t>
  </si>
  <si>
    <t>- оплата послуг електричної лабораторії</t>
  </si>
  <si>
    <t>- оплата послуг  по ліцензії модуль "звітності"</t>
  </si>
  <si>
    <t>- оплата громадських робіт ЖЕК "Південна", ЖЕК "Півчіна"</t>
  </si>
  <si>
    <t>- виплата субвенції з обласного бюджету на поховання учасників бойових дій та інвалідів війни</t>
  </si>
  <si>
    <t>-  оплата послуг з обслуговування водопровідних споруд  КП "ВУКГ" ;</t>
  </si>
  <si>
    <t>-оплата послуг по розробці веб-сайту</t>
  </si>
  <si>
    <t>- оплата послуг за опублікування оголошення</t>
  </si>
  <si>
    <t>- оплата послуг БТЇ за виготовлення технічного паспорту</t>
  </si>
  <si>
    <t>- оплата послуг по ремонту принтера</t>
  </si>
  <si>
    <t xml:space="preserve"> надання пільг  згідно міської цільової програми по наданню пільг на оплату житлово-комунальних та інших послуг , а саме інвалідам по зору з оплати абонементної плати за користування телефоном та з оплати житлово-комунальних послуг сім’ям афганців та інших загиблих військовослужбовців</t>
  </si>
  <si>
    <t>- оплата послуг БТЇ за виготовлення технічного паспорту на будівлі ЖЕК "Південна"</t>
  </si>
  <si>
    <t>-заробітна плата працівникам ДЮСШ ФСТ "Спартак" .</t>
  </si>
  <si>
    <t>- поточні трансферти ЖЕК "Південна"</t>
  </si>
  <si>
    <t>- поточні трансферти СЄЗ</t>
  </si>
  <si>
    <t>- поточні трансферти ВУКГ</t>
  </si>
  <si>
    <t>- оплата технічного нагляду за поточний ремонт вулиць</t>
  </si>
  <si>
    <t>-виплата матеріальної допомоги громадянам по міській цільовій програмі "Турбота" а саме : громадянам міста, на поховання, сім’ям загиблих воїнів-афганців, компенсаційні виплати за пільговий проїзд окремих категорій громадян);</t>
  </si>
  <si>
    <t>- виплата субвенції з обласного бюджету на медичне обслуговування громадян пострадалих внаслідок Чорнобильської катастрофи.</t>
  </si>
  <si>
    <t>- держ.субвенція за надані населенню пільги по оплаті житлово-комунальних послуг</t>
  </si>
  <si>
    <t>- виплата одноразової грошової допомоги дітям-сиротам та дітям, позбавленим батьківського піклування згідно ЗУ "Про забезпечення організаційно-правових умов соціального захисту дітей-сиріт та дітей, позбавленого батьківського піклування"</t>
  </si>
  <si>
    <t>заробітна плата та нарахування на неї працівникам бюджетних установ  (питома вага в загальних видатках бюджету -36,3 %)</t>
  </si>
  <si>
    <t>медикаменти та деззасоби для бюджетних установ (питома вага в загальних видатках бюджету - 0,  %)</t>
  </si>
  <si>
    <t>продукти харчування для бюджетних установ (питома вага в загальних видатках бюджету  7  %)</t>
  </si>
  <si>
    <t>оплата енергоносіїв, спожитих бюджетними установами (питома вага в загальних видатках бюджету - 0,4  %)</t>
  </si>
  <si>
    <t>Всього перераховано коштів на захищені статті видатків бюджету (питома вага в загальних видатках бюджету 43,7 %)</t>
  </si>
  <si>
    <t>Незахищені видатки бюджету, всього (питома вага в загальних видатках бюджету 56,3 %)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</si>
</sst>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3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3.5"/>
      <color theme="1"/>
      <name val="Calibri"/>
      <family val="2"/>
      <charset val="204"/>
      <scheme val="minor"/>
    </font>
    <font>
      <b/>
      <sz val="13.5"/>
      <color theme="1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 applyAlignment="1"/>
    <xf numFmtId="0" fontId="1" fillId="2" borderId="0" xfId="0" applyFont="1" applyFill="1"/>
    <xf numFmtId="0" fontId="1" fillId="2" borderId="0" xfId="0" applyFont="1" applyFill="1" applyAlignment="1">
      <alignment vertical="justify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3" fillId="2" borderId="0" xfId="0" applyFont="1" applyFill="1"/>
    <xf numFmtId="164" fontId="4" fillId="2" borderId="0" xfId="0" applyNumberFormat="1" applyFont="1" applyFill="1"/>
    <xf numFmtId="0" fontId="4" fillId="2" borderId="0" xfId="0" applyFont="1" applyFill="1"/>
    <xf numFmtId="164" fontId="2" fillId="2" borderId="0" xfId="0" applyNumberFormat="1" applyFont="1" applyFill="1" applyBorder="1"/>
    <xf numFmtId="164" fontId="2" fillId="2" borderId="0" xfId="0" applyNumberFormat="1" applyFont="1" applyFill="1"/>
    <xf numFmtId="0" fontId="2" fillId="2" borderId="0" xfId="0" applyFont="1" applyFill="1"/>
    <xf numFmtId="164" fontId="3" fillId="2" borderId="0" xfId="0" applyNumberFormat="1" applyFont="1" applyFill="1" applyAlignment="1">
      <alignment vertical="justify"/>
    </xf>
    <xf numFmtId="0" fontId="3" fillId="2" borderId="0" xfId="0" applyFont="1" applyFill="1" applyAlignment="1">
      <alignment vertical="justify"/>
    </xf>
    <xf numFmtId="0" fontId="5" fillId="2" borderId="0" xfId="0" applyFont="1" applyFill="1" applyBorder="1" applyAlignment="1"/>
    <xf numFmtId="164" fontId="3" fillId="0" borderId="0" xfId="0" applyNumberFormat="1" applyFont="1" applyFill="1"/>
    <xf numFmtId="0" fontId="3" fillId="0" borderId="0" xfId="0" applyFont="1" applyFill="1"/>
    <xf numFmtId="3" fontId="2" fillId="0" borderId="0" xfId="0" applyNumberFormat="1" applyFont="1" applyFill="1" applyAlignment="1">
      <alignment horizontal="center" vertical="center"/>
    </xf>
    <xf numFmtId="3" fontId="1" fillId="0" borderId="0" xfId="0" applyNumberFormat="1" applyFont="1" applyFill="1" applyAlignment="1">
      <alignment horizontal="center"/>
    </xf>
    <xf numFmtId="0" fontId="6" fillId="2" borderId="0" xfId="0" applyFont="1" applyFill="1" applyBorder="1" applyAlignment="1">
      <alignment horizontal="center" vertical="justify"/>
    </xf>
    <xf numFmtId="0" fontId="6" fillId="0" borderId="0" xfId="0" applyFont="1" applyFill="1" applyBorder="1" applyAlignment="1">
      <alignment horizontal="center" vertical="justify"/>
    </xf>
    <xf numFmtId="0" fontId="7" fillId="2" borderId="0" xfId="0" applyFont="1" applyFill="1" applyAlignment="1">
      <alignment vertical="justify"/>
    </xf>
    <xf numFmtId="3" fontId="7" fillId="0" borderId="0" xfId="0" applyNumberFormat="1" applyFont="1" applyFill="1" applyAlignment="1">
      <alignment horizontal="center"/>
    </xf>
    <xf numFmtId="49" fontId="8" fillId="2" borderId="1" xfId="0" applyNumberFormat="1" applyFont="1" applyFill="1" applyBorder="1" applyAlignment="1">
      <alignment vertical="justify"/>
    </xf>
    <xf numFmtId="49" fontId="8" fillId="2" borderId="1" xfId="0" applyNumberFormat="1" applyFont="1" applyFill="1" applyBorder="1" applyAlignment="1"/>
    <xf numFmtId="49" fontId="7" fillId="2" borderId="1" xfId="0" applyNumberFormat="1" applyFont="1" applyFill="1" applyBorder="1" applyAlignment="1">
      <alignment vertical="justify"/>
    </xf>
    <xf numFmtId="49" fontId="9" fillId="5" borderId="1" xfId="0" applyNumberFormat="1" applyFont="1" applyFill="1" applyBorder="1" applyAlignment="1">
      <alignment vertical="justify"/>
    </xf>
    <xf numFmtId="4" fontId="6" fillId="4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vertical="justify"/>
    </xf>
    <xf numFmtId="49" fontId="10" fillId="2" borderId="1" xfId="0" applyNumberFormat="1" applyFont="1" applyFill="1" applyBorder="1" applyAlignment="1">
      <alignment vertical="justify"/>
    </xf>
    <xf numFmtId="4" fontId="3" fillId="2" borderId="0" xfId="0" applyNumberFormat="1" applyFont="1" applyFill="1"/>
    <xf numFmtId="165" fontId="11" fillId="0" borderId="1" xfId="0" applyNumberFormat="1" applyFont="1" applyBorder="1" applyAlignment="1">
      <alignment horizontal="justify" vertical="top"/>
    </xf>
    <xf numFmtId="49" fontId="7" fillId="2" borderId="1" xfId="0" applyNumberFormat="1" applyFont="1" applyFill="1" applyBorder="1" applyAlignment="1">
      <alignment vertical="justify" wrapText="1"/>
    </xf>
    <xf numFmtId="4" fontId="6" fillId="0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4" fontId="6" fillId="6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wrapText="1"/>
    </xf>
    <xf numFmtId="49" fontId="6" fillId="3" borderId="1" xfId="0" applyNumberFormat="1" applyFont="1" applyFill="1" applyBorder="1" applyAlignment="1">
      <alignment vertical="justify"/>
    </xf>
    <xf numFmtId="49" fontId="6" fillId="4" borderId="1" xfId="0" applyNumberFormat="1" applyFont="1" applyFill="1" applyBorder="1" applyAlignment="1">
      <alignment vertical="justify"/>
    </xf>
    <xf numFmtId="49" fontId="6" fillId="6" borderId="1" xfId="0" applyNumberFormat="1" applyFont="1" applyFill="1" applyBorder="1" applyAlignment="1">
      <alignment vertical="justify"/>
    </xf>
    <xf numFmtId="49" fontId="7" fillId="0" borderId="1" xfId="0" applyNumberFormat="1" applyFont="1" applyFill="1" applyBorder="1" applyAlignment="1">
      <alignment vertical="justify"/>
    </xf>
    <xf numFmtId="49" fontId="9" fillId="2" borderId="1" xfId="0" applyNumberFormat="1" applyFont="1" applyFill="1" applyBorder="1" applyAlignment="1">
      <alignment vertical="justify"/>
    </xf>
    <xf numFmtId="4" fontId="7" fillId="0" borderId="1" xfId="0" applyNumberFormat="1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left" vertical="justify"/>
    </xf>
    <xf numFmtId="4" fontId="6" fillId="0" borderId="1" xfId="0" applyNumberFormat="1" applyFont="1" applyFill="1" applyBorder="1" applyAlignment="1">
      <alignment horizontal="center" vertical="justify"/>
    </xf>
    <xf numFmtId="0" fontId="1" fillId="0" borderId="0" xfId="0" applyFont="1" applyBorder="1" applyAlignment="1">
      <alignment horizontal="left" wrapText="1"/>
    </xf>
    <xf numFmtId="4" fontId="7" fillId="0" borderId="1" xfId="0" applyNumberFormat="1" applyFont="1" applyBorder="1" applyAlignment="1">
      <alignment horizontal="center" wrapText="1"/>
    </xf>
    <xf numFmtId="0" fontId="7" fillId="2" borderId="1" xfId="0" applyNumberFormat="1" applyFont="1" applyFill="1" applyBorder="1" applyAlignment="1">
      <alignment vertical="justify"/>
    </xf>
    <xf numFmtId="0" fontId="8" fillId="2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center" vertical="justify"/>
    </xf>
    <xf numFmtId="0" fontId="6" fillId="2" borderId="0" xfId="0" applyFont="1" applyFill="1" applyBorder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8"/>
  <sheetViews>
    <sheetView tabSelected="1" view="pageBreakPreview" topLeftCell="A45" zoomScale="80" zoomScaleSheetLayoutView="80" workbookViewId="0">
      <selection activeCell="B78" sqref="B78"/>
    </sheetView>
  </sheetViews>
  <sheetFormatPr defaultColWidth="75.28515625" defaultRowHeight="18.75"/>
  <cols>
    <col min="1" max="1" width="76" style="3" customWidth="1"/>
    <col min="2" max="2" width="22.85546875" style="18" customWidth="1"/>
    <col min="3" max="3" width="21.5703125" style="4" hidden="1" customWidth="1"/>
    <col min="4" max="4" width="16" style="4" customWidth="1"/>
    <col min="5" max="5" width="35.140625" style="4" hidden="1" customWidth="1"/>
    <col min="6" max="6" width="31" style="2" customWidth="1"/>
    <col min="7" max="7" width="32.7109375" style="2" hidden="1" customWidth="1"/>
    <col min="8" max="8" width="27.5703125" style="2" hidden="1" customWidth="1"/>
    <col min="9" max="9" width="26.42578125" style="2" hidden="1" customWidth="1"/>
    <col min="10" max="13" width="75.28515625" style="2"/>
    <col min="14" max="14" width="15.5703125" style="2" customWidth="1"/>
    <col min="15" max="15" width="27.85546875" style="2" hidden="1" customWidth="1"/>
    <col min="16" max="16384" width="75.28515625" style="2"/>
  </cols>
  <sheetData>
    <row r="1" spans="1:15" ht="41.25" customHeight="1">
      <c r="A1" s="51" t="s">
        <v>34</v>
      </c>
      <c r="B1" s="5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4.25" customHeight="1">
      <c r="B2" s="17" t="s">
        <v>1</v>
      </c>
    </row>
    <row r="3" spans="1:15" s="6" customFormat="1" ht="35.25" customHeight="1">
      <c r="A3" s="37" t="s">
        <v>12</v>
      </c>
      <c r="B3" s="43">
        <f>B4+B5+B6</f>
        <v>3667840.98</v>
      </c>
      <c r="C3" s="5"/>
      <c r="D3" s="5"/>
      <c r="E3" s="5"/>
    </row>
    <row r="4" spans="1:15" s="6" customFormat="1" ht="25.5" customHeight="1">
      <c r="A4" s="24" t="s">
        <v>9</v>
      </c>
      <c r="B4" s="43">
        <v>2137627.08</v>
      </c>
      <c r="C4" s="5"/>
      <c r="D4" s="5"/>
      <c r="E4" s="5"/>
    </row>
    <row r="5" spans="1:15" s="6" customFormat="1" ht="30" customHeight="1">
      <c r="A5" s="24" t="s">
        <v>10</v>
      </c>
      <c r="B5" s="43"/>
      <c r="C5" s="5"/>
      <c r="D5" s="5"/>
      <c r="E5" s="5"/>
    </row>
    <row r="6" spans="1:15" s="6" customFormat="1" ht="30" customHeight="1">
      <c r="A6" s="24" t="s">
        <v>11</v>
      </c>
      <c r="B6" s="43">
        <v>1530213.9</v>
      </c>
      <c r="C6" s="5"/>
      <c r="D6" s="5"/>
      <c r="E6" s="5"/>
    </row>
    <row r="7" spans="1:15" s="6" customFormat="1" ht="30" customHeight="1">
      <c r="A7" s="24" t="s">
        <v>13</v>
      </c>
      <c r="B7" s="43"/>
      <c r="C7" s="5"/>
      <c r="D7" s="5"/>
      <c r="E7" s="5"/>
    </row>
    <row r="8" spans="1:15" s="6" customFormat="1" ht="30" customHeight="1">
      <c r="A8" s="24" t="s">
        <v>14</v>
      </c>
      <c r="B8" s="43"/>
      <c r="C8" s="5"/>
      <c r="D8" s="5"/>
      <c r="E8" s="5"/>
    </row>
    <row r="9" spans="1:15" s="8" customFormat="1" ht="28.5" customHeight="1">
      <c r="A9" s="38" t="s">
        <v>15</v>
      </c>
      <c r="B9" s="44">
        <f>B3</f>
        <v>3667840.98</v>
      </c>
      <c r="C9" s="7"/>
      <c r="D9" s="7"/>
      <c r="E9" s="7"/>
    </row>
    <row r="10" spans="1:15" s="6" customFormat="1" ht="28.5" customHeight="1">
      <c r="A10" s="39" t="s">
        <v>4</v>
      </c>
      <c r="B10" s="27">
        <f>+B11</f>
        <v>3156162.8</v>
      </c>
      <c r="C10" s="5"/>
      <c r="D10" s="31"/>
      <c r="E10" s="5"/>
      <c r="F10" s="31"/>
    </row>
    <row r="11" spans="1:15" s="6" customFormat="1" ht="55.5" customHeight="1">
      <c r="A11" s="29" t="s">
        <v>16</v>
      </c>
      <c r="B11" s="34">
        <f>B16+B17</f>
        <v>3156162.8</v>
      </c>
      <c r="C11" s="5"/>
      <c r="D11" s="31"/>
      <c r="E11" s="5"/>
    </row>
    <row r="12" spans="1:15" s="6" customFormat="1" ht="41.25" customHeight="1">
      <c r="A12" s="23" t="s">
        <v>58</v>
      </c>
      <c r="B12" s="28">
        <v>1146500.73</v>
      </c>
      <c r="C12" s="5"/>
      <c r="D12" s="5"/>
      <c r="E12" s="5"/>
      <c r="F12" s="5"/>
    </row>
    <row r="13" spans="1:15" s="6" customFormat="1" ht="36" customHeight="1">
      <c r="A13" s="23" t="s">
        <v>59</v>
      </c>
      <c r="B13" s="28">
        <v>0</v>
      </c>
      <c r="C13" s="5"/>
      <c r="D13" s="5"/>
      <c r="E13" s="5"/>
      <c r="F13" s="5"/>
    </row>
    <row r="14" spans="1:15" s="6" customFormat="1" ht="37.5" customHeight="1">
      <c r="A14" s="23" t="s">
        <v>60</v>
      </c>
      <c r="B14" s="28">
        <v>221414.87</v>
      </c>
      <c r="C14" s="5"/>
      <c r="D14" s="5"/>
      <c r="E14" s="5"/>
      <c r="F14" s="5"/>
    </row>
    <row r="15" spans="1:15" s="6" customFormat="1" ht="36" customHeight="1">
      <c r="A15" s="23" t="s">
        <v>61</v>
      </c>
      <c r="B15" s="28">
        <v>11435.16</v>
      </c>
      <c r="C15" s="5"/>
      <c r="D15" s="5"/>
      <c r="E15" s="5"/>
      <c r="F15" s="5"/>
    </row>
    <row r="16" spans="1:15" s="8" customFormat="1" ht="55.5" customHeight="1">
      <c r="A16" s="26" t="s">
        <v>62</v>
      </c>
      <c r="B16" s="35">
        <f>B12+B13+B14+B15</f>
        <v>1379350.76</v>
      </c>
      <c r="C16" s="7"/>
      <c r="D16" s="7"/>
      <c r="E16" s="7"/>
    </row>
    <row r="17" spans="1:5" s="8" customFormat="1" ht="39" customHeight="1">
      <c r="A17" s="40" t="s">
        <v>63</v>
      </c>
      <c r="B17" s="36">
        <f>B19+B26+B45+B48+B49+B55+B56+B62+B64</f>
        <v>1776812.04</v>
      </c>
      <c r="C17" s="7"/>
      <c r="D17" s="7"/>
      <c r="E17" s="7"/>
    </row>
    <row r="18" spans="1:5" s="8" customFormat="1" ht="20.25" customHeight="1">
      <c r="A18" s="29" t="s">
        <v>0</v>
      </c>
      <c r="B18" s="34"/>
      <c r="C18" s="7" t="s">
        <v>5</v>
      </c>
      <c r="D18" s="7"/>
      <c r="E18" s="7"/>
    </row>
    <row r="19" spans="1:5" s="8" customFormat="1" ht="36.75" customHeight="1">
      <c r="A19" s="29" t="s">
        <v>17</v>
      </c>
      <c r="B19" s="34">
        <f>SUM(B20:B25)</f>
        <v>22797.1</v>
      </c>
      <c r="C19" s="7"/>
      <c r="D19" s="7"/>
      <c r="E19" s="7"/>
    </row>
    <row r="20" spans="1:5" s="16" customFormat="1">
      <c r="A20" s="41" t="s">
        <v>25</v>
      </c>
      <c r="B20" s="28">
        <f>7888.5+1275+147+833+1400+467.6</f>
        <v>12011.1</v>
      </c>
      <c r="C20" s="15"/>
      <c r="D20" s="15"/>
      <c r="E20" s="15"/>
    </row>
    <row r="21" spans="1:5" s="16" customFormat="1" ht="25.5" customHeight="1">
      <c r="A21" s="25" t="s">
        <v>27</v>
      </c>
      <c r="B21" s="28"/>
      <c r="C21" s="15"/>
      <c r="D21" s="15"/>
      <c r="E21" s="15"/>
    </row>
    <row r="22" spans="1:5" s="16" customFormat="1">
      <c r="A22" s="41" t="s">
        <v>26</v>
      </c>
      <c r="B22" s="28">
        <v>9500</v>
      </c>
      <c r="C22" s="15"/>
      <c r="D22" s="15"/>
      <c r="E22" s="15"/>
    </row>
    <row r="23" spans="1:5" s="16" customFormat="1">
      <c r="A23" s="41" t="s">
        <v>31</v>
      </c>
      <c r="B23" s="28"/>
      <c r="C23" s="15"/>
      <c r="D23" s="15"/>
      <c r="E23" s="15"/>
    </row>
    <row r="24" spans="1:5" s="16" customFormat="1">
      <c r="A24" s="41" t="s">
        <v>35</v>
      </c>
      <c r="B24" s="28">
        <v>472.5</v>
      </c>
      <c r="C24" s="15"/>
      <c r="D24" s="15"/>
      <c r="E24" s="15"/>
    </row>
    <row r="25" spans="1:5" s="16" customFormat="1">
      <c r="A25" s="41" t="s">
        <v>32</v>
      </c>
      <c r="B25" s="28">
        <v>813.5</v>
      </c>
      <c r="C25" s="15"/>
      <c r="D25" s="15"/>
      <c r="E25" s="15"/>
    </row>
    <row r="26" spans="1:5" s="8" customFormat="1">
      <c r="A26" s="29" t="s">
        <v>18</v>
      </c>
      <c r="B26" s="34">
        <f>SUM(B27:B40)</f>
        <v>68504.19</v>
      </c>
      <c r="C26" s="7"/>
      <c r="D26" s="7"/>
      <c r="E26" s="7"/>
    </row>
    <row r="27" spans="1:5" s="6" customFormat="1" ht="20.25" customHeight="1">
      <c r="A27" s="25" t="s">
        <v>28</v>
      </c>
      <c r="B27" s="28">
        <v>533</v>
      </c>
      <c r="C27" s="5"/>
      <c r="D27" s="5"/>
      <c r="E27" s="5"/>
    </row>
    <row r="28" spans="1:5" s="6" customFormat="1" ht="20.25" customHeight="1">
      <c r="A28" s="25" t="s">
        <v>30</v>
      </c>
      <c r="B28" s="28">
        <f>213.75+124.58</f>
        <v>338.33</v>
      </c>
      <c r="C28" s="5"/>
      <c r="D28" s="5"/>
      <c r="E28" s="5"/>
    </row>
    <row r="29" spans="1:5" s="6" customFormat="1" ht="25.5" customHeight="1">
      <c r="A29" s="25" t="s">
        <v>36</v>
      </c>
      <c r="B29" s="28">
        <f>345+1150</f>
        <v>1495</v>
      </c>
      <c r="C29" s="5"/>
      <c r="D29" s="5"/>
      <c r="E29" s="5"/>
    </row>
    <row r="30" spans="1:5" s="6" customFormat="1" ht="26.25" customHeight="1">
      <c r="A30" s="25" t="s">
        <v>29</v>
      </c>
      <c r="B30" s="28">
        <f>416.8+357.28</f>
        <v>774.07999999999993</v>
      </c>
      <c r="C30" s="5"/>
      <c r="D30" s="5"/>
      <c r="E30" s="5"/>
    </row>
    <row r="31" spans="1:5" s="6" customFormat="1" ht="26.25" customHeight="1">
      <c r="A31" s="25" t="s">
        <v>37</v>
      </c>
      <c r="B31" s="28">
        <v>519.84</v>
      </c>
      <c r="C31" s="5"/>
      <c r="D31" s="5"/>
      <c r="E31" s="5"/>
    </row>
    <row r="32" spans="1:5" s="6" customFormat="1" ht="26.25" customHeight="1">
      <c r="A32" s="25" t="s">
        <v>38</v>
      </c>
      <c r="B32" s="28">
        <f>2470.11+2470.18</f>
        <v>4940.29</v>
      </c>
      <c r="C32" s="5"/>
      <c r="D32" s="5"/>
      <c r="E32" s="5"/>
    </row>
    <row r="33" spans="1:5" s="6" customFormat="1" ht="26.25" customHeight="1">
      <c r="A33" s="25" t="s">
        <v>23</v>
      </c>
      <c r="B33" s="28">
        <f>390.54+3497.22+181.78+39.91</f>
        <v>4109.45</v>
      </c>
      <c r="C33" s="5"/>
      <c r="D33" s="5"/>
      <c r="E33" s="5"/>
    </row>
    <row r="34" spans="1:5" s="6" customFormat="1" ht="26.25" customHeight="1">
      <c r="A34" s="25" t="s">
        <v>39</v>
      </c>
      <c r="B34" s="28">
        <v>1502</v>
      </c>
      <c r="C34" s="5"/>
      <c r="D34" s="5"/>
      <c r="E34" s="5"/>
    </row>
    <row r="35" spans="1:5" s="6" customFormat="1" ht="26.25" customHeight="1">
      <c r="A35" s="25" t="s">
        <v>44</v>
      </c>
      <c r="B35" s="28">
        <f>3671.82+1508.7</f>
        <v>5180.5200000000004</v>
      </c>
      <c r="C35" s="5"/>
      <c r="D35" s="5"/>
      <c r="E35" s="5"/>
    </row>
    <row r="36" spans="1:5" s="6" customFormat="1" ht="21.75" customHeight="1">
      <c r="A36" s="25" t="s">
        <v>43</v>
      </c>
      <c r="B36" s="28">
        <v>8000</v>
      </c>
      <c r="C36" s="5"/>
      <c r="D36" s="5"/>
      <c r="E36" s="5"/>
    </row>
    <row r="37" spans="1:5" s="6" customFormat="1" ht="24.75" customHeight="1">
      <c r="A37" s="25" t="s">
        <v>45</v>
      </c>
      <c r="B37" s="28">
        <v>3876.79</v>
      </c>
      <c r="C37" s="5"/>
      <c r="D37" s="5"/>
      <c r="E37" s="5"/>
    </row>
    <row r="38" spans="1:5" s="6" customFormat="1" ht="27" customHeight="1">
      <c r="A38" s="25" t="s">
        <v>46</v>
      </c>
      <c r="B38" s="28">
        <v>718</v>
      </c>
      <c r="C38" s="5"/>
      <c r="D38" s="5"/>
      <c r="E38" s="5"/>
    </row>
    <row r="39" spans="1:5" s="6" customFormat="1" ht="39.75" customHeight="1">
      <c r="A39" s="25" t="s">
        <v>41</v>
      </c>
      <c r="B39" s="48">
        <v>3829.43</v>
      </c>
      <c r="C39" s="47"/>
      <c r="D39" s="47"/>
      <c r="E39" s="47"/>
    </row>
    <row r="40" spans="1:5" s="6" customFormat="1" ht="21.75" customHeight="1">
      <c r="A40" s="29" t="s">
        <v>7</v>
      </c>
      <c r="B40" s="34">
        <f>SUM(B42:B44)</f>
        <v>32687.46</v>
      </c>
      <c r="C40" s="5"/>
      <c r="D40" s="5"/>
      <c r="E40" s="5"/>
    </row>
    <row r="41" spans="1:5" s="6" customFormat="1" ht="17.25" customHeight="1">
      <c r="A41" s="25" t="s">
        <v>0</v>
      </c>
      <c r="B41" s="28"/>
      <c r="C41" s="5"/>
      <c r="D41" s="5"/>
      <c r="E41" s="5"/>
    </row>
    <row r="42" spans="1:5" s="6" customFormat="1" ht="30.75" customHeight="1">
      <c r="A42" s="25" t="s">
        <v>40</v>
      </c>
      <c r="B42" s="28">
        <f>1943.6+2591.27</f>
        <v>4534.87</v>
      </c>
      <c r="C42" s="5"/>
      <c r="D42" s="5"/>
      <c r="E42" s="5"/>
    </row>
    <row r="43" spans="1:5" s="6" customFormat="1" ht="39" customHeight="1">
      <c r="A43" s="25" t="s">
        <v>42</v>
      </c>
      <c r="B43" s="28">
        <v>23994</v>
      </c>
      <c r="C43" s="5"/>
      <c r="D43" s="5"/>
      <c r="E43" s="5"/>
    </row>
    <row r="44" spans="1:5" s="6" customFormat="1" ht="30.75" customHeight="1">
      <c r="A44" s="25" t="s">
        <v>53</v>
      </c>
      <c r="B44" s="28">
        <v>4158.59</v>
      </c>
      <c r="C44" s="5"/>
      <c r="D44" s="5"/>
      <c r="E44" s="5"/>
    </row>
    <row r="45" spans="1:5" s="8" customFormat="1" ht="21.75" customHeight="1">
      <c r="A45" s="29" t="s">
        <v>20</v>
      </c>
      <c r="B45" s="34">
        <v>1402.47</v>
      </c>
      <c r="C45" s="7"/>
      <c r="D45" s="7"/>
      <c r="E45" s="7"/>
    </row>
    <row r="46" spans="1:5" s="8" customFormat="1" ht="49.5" hidden="1" customHeight="1">
      <c r="A46" s="29" t="s">
        <v>2</v>
      </c>
      <c r="B46" s="34">
        <v>0</v>
      </c>
      <c r="C46" s="7"/>
      <c r="D46" s="7"/>
      <c r="E46" s="7"/>
    </row>
    <row r="47" spans="1:5" s="6" customFormat="1" ht="73.5" hidden="1" customHeight="1">
      <c r="A47" s="30" t="s">
        <v>6</v>
      </c>
      <c r="B47" s="28">
        <v>0</v>
      </c>
      <c r="C47" s="5"/>
      <c r="D47" s="5"/>
      <c r="E47" s="5"/>
    </row>
    <row r="48" spans="1:5" s="6" customFormat="1" ht="101.25" customHeight="1">
      <c r="A48" s="32" t="s">
        <v>21</v>
      </c>
      <c r="B48" s="34">
        <v>0</v>
      </c>
      <c r="C48" s="5"/>
      <c r="D48" s="5"/>
      <c r="E48" s="5"/>
    </row>
    <row r="49" spans="1:6" s="8" customFormat="1" ht="39.75" customHeight="1">
      <c r="A49" s="29" t="s">
        <v>22</v>
      </c>
      <c r="B49" s="34">
        <f>SUM(B50:B54)</f>
        <v>143684.99</v>
      </c>
      <c r="C49" s="7"/>
      <c r="D49" s="7"/>
      <c r="E49" s="7"/>
    </row>
    <row r="50" spans="1:6" s="6" customFormat="1" ht="39" customHeight="1">
      <c r="A50" s="25" t="s">
        <v>48</v>
      </c>
      <c r="B50" s="28">
        <v>35000</v>
      </c>
      <c r="C50" s="5"/>
      <c r="D50" s="5"/>
      <c r="E50" s="5"/>
    </row>
    <row r="51" spans="1:6" s="6" customFormat="1" ht="23.25" customHeight="1">
      <c r="A51" s="25" t="s">
        <v>50</v>
      </c>
      <c r="B51" s="28">
        <v>13191.6</v>
      </c>
      <c r="C51" s="5"/>
      <c r="D51" s="5"/>
      <c r="E51" s="5"/>
    </row>
    <row r="52" spans="1:6" s="6" customFormat="1" ht="23.25" customHeight="1">
      <c r="A52" s="25" t="s">
        <v>51</v>
      </c>
      <c r="B52" s="28">
        <v>13253.75</v>
      </c>
      <c r="C52" s="5"/>
      <c r="D52" s="5"/>
      <c r="E52" s="5"/>
    </row>
    <row r="53" spans="1:6" s="6" customFormat="1" ht="23.25" customHeight="1">
      <c r="A53" s="25" t="s">
        <v>52</v>
      </c>
      <c r="B53" s="28">
        <f>16600+52954.56</f>
        <v>69554.559999999998</v>
      </c>
      <c r="C53" s="5"/>
      <c r="D53" s="5"/>
      <c r="E53" s="5"/>
    </row>
    <row r="54" spans="1:6" s="6" customFormat="1" ht="23.25" customHeight="1">
      <c r="A54" s="23" t="s">
        <v>49</v>
      </c>
      <c r="B54" s="28">
        <f>8231.25+4453.83</f>
        <v>12685.08</v>
      </c>
      <c r="C54" s="5"/>
      <c r="D54" s="5"/>
      <c r="E54" s="5"/>
    </row>
    <row r="55" spans="1:6" s="8" customFormat="1" ht="56.25">
      <c r="A55" s="29" t="s">
        <v>3</v>
      </c>
      <c r="B55" s="34">
        <v>0</v>
      </c>
      <c r="C55" s="7"/>
      <c r="D55" s="7"/>
      <c r="E55" s="7"/>
    </row>
    <row r="56" spans="1:6" s="8" customFormat="1">
      <c r="A56" s="29" t="s">
        <v>19</v>
      </c>
      <c r="B56" s="34">
        <f>SUM(B57:B61)</f>
        <v>1540423.29</v>
      </c>
      <c r="C56" s="7"/>
      <c r="D56" s="7"/>
      <c r="E56" s="7"/>
    </row>
    <row r="57" spans="1:6" s="8" customFormat="1" ht="79.5" customHeight="1">
      <c r="A57" s="33" t="s">
        <v>57</v>
      </c>
      <c r="B57" s="28">
        <v>7988</v>
      </c>
      <c r="C57" s="7"/>
      <c r="D57" s="7"/>
      <c r="E57" s="7"/>
    </row>
    <row r="58" spans="1:6" s="8" customFormat="1" ht="37.5">
      <c r="A58" s="25" t="s">
        <v>56</v>
      </c>
      <c r="B58" s="28">
        <f>227154+1289130.47</f>
        <v>1516284.47</v>
      </c>
      <c r="C58" s="7"/>
      <c r="D58" s="7"/>
      <c r="E58" s="7"/>
    </row>
    <row r="59" spans="1:6" s="8" customFormat="1" ht="56.25">
      <c r="A59" s="25" t="s">
        <v>55</v>
      </c>
      <c r="B59" s="28">
        <v>5100</v>
      </c>
      <c r="C59" s="7"/>
      <c r="D59" s="7"/>
      <c r="E59" s="7"/>
    </row>
    <row r="60" spans="1:6" s="13" customFormat="1" ht="78.75" customHeight="1">
      <c r="A60" s="25" t="s">
        <v>54</v>
      </c>
      <c r="B60" s="28">
        <v>5000</v>
      </c>
      <c r="C60" s="12"/>
      <c r="D60" s="12"/>
      <c r="E60" s="12"/>
    </row>
    <row r="61" spans="1:6" s="6" customFormat="1" ht="92.25" customHeight="1">
      <c r="A61" s="49" t="s">
        <v>47</v>
      </c>
      <c r="B61" s="28">
        <f>4450.09+1600.73</f>
        <v>6050.82</v>
      </c>
      <c r="C61" s="5"/>
      <c r="D61" s="5"/>
      <c r="E61" s="5"/>
      <c r="F61" s="13"/>
    </row>
    <row r="62" spans="1:6" s="8" customFormat="1" ht="54" customHeight="1">
      <c r="A62" s="42" t="s">
        <v>33</v>
      </c>
      <c r="B62" s="34">
        <v>0</v>
      </c>
      <c r="C62" s="7"/>
      <c r="D62" s="7"/>
      <c r="E62" s="7"/>
      <c r="F62" s="6"/>
    </row>
    <row r="63" spans="1:6" s="11" customFormat="1" ht="0.75" hidden="1" customHeight="1">
      <c r="A63" s="52"/>
      <c r="B63" s="52"/>
      <c r="C63" s="9"/>
      <c r="D63" s="10"/>
      <c r="E63" s="10"/>
      <c r="F63" s="8"/>
    </row>
    <row r="64" spans="1:6" s="11" customFormat="1" ht="27" customHeight="1">
      <c r="A64" s="45" t="s">
        <v>24</v>
      </c>
      <c r="B64" s="46">
        <v>0</v>
      </c>
      <c r="C64" s="9"/>
      <c r="D64" s="10"/>
      <c r="E64" s="10"/>
    </row>
    <row r="65" spans="1:6" s="11" customFormat="1" ht="14.25" customHeight="1">
      <c r="A65" s="19"/>
      <c r="B65" s="20"/>
      <c r="C65" s="9"/>
      <c r="D65" s="10"/>
      <c r="E65" s="10"/>
    </row>
    <row r="66" spans="1:6" s="11" customFormat="1" ht="15" customHeight="1">
      <c r="A66" s="19"/>
      <c r="B66" s="20"/>
      <c r="C66" s="9"/>
      <c r="D66" s="10"/>
      <c r="E66" s="10"/>
    </row>
    <row r="67" spans="1:6" ht="21" customHeight="1">
      <c r="A67" s="50" t="s">
        <v>8</v>
      </c>
      <c r="B67" s="50"/>
      <c r="C67" s="14"/>
      <c r="F67" s="11"/>
    </row>
    <row r="68" spans="1:6">
      <c r="A68" s="21"/>
      <c r="B68" s="22"/>
    </row>
  </sheetData>
  <mergeCells count="3">
    <mergeCell ref="A67:B67"/>
    <mergeCell ref="A1:B1"/>
    <mergeCell ref="A63:B63"/>
  </mergeCells>
  <pageMargins left="0.86614173228346458" right="0.19685039370078741" top="0.19685039370078741" bottom="0.19685039370078741" header="0.19685039370078741" footer="0.19685039370078741"/>
  <pageSetup paperSize="9" scale="88" orientation="portrait" r:id="rId1"/>
  <rowBreaks count="1" manualBreakCount="1">
    <brk id="55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19.06</vt:lpstr>
      <vt:lpstr>'19.06'!Область_печати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2018-11-08T12:39:52Z</dcterms:modified>
</cp:coreProperties>
</file>