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1115" windowHeight="11295" activeTab="1"/>
  </bookViews>
  <sheets>
    <sheet name="дані" sheetId="2" r:id="rId1"/>
    <sheet name="Лист1" sheetId="1" r:id="rId2"/>
    <sheet name="Лист3" sheetId="3" r:id="rId3"/>
  </sheets>
  <definedNames>
    <definedName name="_GoBack" localSheetId="1">Лист1!$B$44</definedName>
  </definedNames>
  <calcPr calcId="144525"/>
</workbook>
</file>

<file path=xl/calcChain.xml><?xml version="1.0" encoding="utf-8"?>
<calcChain xmlns="http://schemas.openxmlformats.org/spreadsheetml/2006/main">
  <c r="L38" i="1" l="1"/>
  <c r="L39" i="1"/>
  <c r="L37" i="1"/>
  <c r="L52" i="1"/>
  <c r="L53" i="1"/>
  <c r="L97" i="1"/>
  <c r="L98" i="1"/>
  <c r="H97" i="1"/>
  <c r="J97" i="1"/>
  <c r="H98" i="1"/>
  <c r="I98" i="1"/>
  <c r="J98" i="1"/>
  <c r="I96" i="1"/>
  <c r="J96" i="1"/>
  <c r="H96" i="1"/>
  <c r="L90" i="1"/>
  <c r="H89" i="1"/>
  <c r="E88" i="1"/>
  <c r="F90" i="1"/>
  <c r="E90" i="1"/>
  <c r="G90" i="1" s="1"/>
  <c r="I90" i="1"/>
  <c r="H90" i="1"/>
  <c r="E89" i="1"/>
  <c r="G89" i="1" s="1"/>
  <c r="L88" i="1"/>
  <c r="F88" i="1"/>
  <c r="G88" i="1"/>
  <c r="I88" i="1"/>
  <c r="H88" i="1"/>
  <c r="L76" i="1"/>
  <c r="L78" i="1"/>
  <c r="K78" i="1"/>
  <c r="L77" i="1"/>
  <c r="K77" i="1"/>
  <c r="L75" i="1"/>
  <c r="K75" i="1"/>
  <c r="L74" i="1"/>
  <c r="K74" i="1"/>
  <c r="I77" i="1"/>
  <c r="I78" i="1" s="1"/>
  <c r="H77" i="1"/>
  <c r="H78" i="1" s="1"/>
  <c r="F77" i="1"/>
  <c r="F78" i="1" s="1"/>
  <c r="E78" i="1"/>
  <c r="E77" i="1"/>
  <c r="K88" i="1" l="1"/>
  <c r="I74" i="1"/>
  <c r="I75" i="1" s="1"/>
  <c r="H74" i="1"/>
  <c r="H75" i="1" s="1"/>
  <c r="F74" i="1"/>
  <c r="F75" i="1"/>
  <c r="E75" i="1"/>
  <c r="E74" i="1"/>
  <c r="I71" i="1" l="1"/>
  <c r="I72" i="1"/>
  <c r="H71" i="1"/>
  <c r="H72" i="1" s="1"/>
  <c r="F71" i="1"/>
  <c r="F72" i="1" s="1"/>
  <c r="E72" i="1"/>
  <c r="E71" i="1"/>
  <c r="I53" i="1"/>
  <c r="H53" i="1"/>
  <c r="I52" i="1"/>
  <c r="H52" i="1"/>
  <c r="I51" i="1"/>
  <c r="H51" i="1"/>
  <c r="E52" i="1"/>
  <c r="F52" i="1"/>
  <c r="E53" i="1"/>
  <c r="F53" i="1"/>
  <c r="F51" i="1"/>
  <c r="E51" i="1"/>
  <c r="K39" i="1" l="1"/>
  <c r="K37" i="1" l="1"/>
  <c r="K96" i="1" l="1"/>
  <c r="K98" i="1"/>
  <c r="K97" i="1"/>
  <c r="K99" i="1"/>
  <c r="K73" i="1" l="1"/>
  <c r="L73" i="1"/>
  <c r="K76" i="1"/>
  <c r="K79" i="1"/>
  <c r="K80" i="1"/>
  <c r="L81" i="1"/>
  <c r="L66" i="1"/>
  <c r="K52" i="1"/>
  <c r="J52" i="1"/>
  <c r="G52" i="1"/>
  <c r="M52" i="1" l="1"/>
  <c r="K72" i="1" l="1"/>
  <c r="K40" i="1" l="1"/>
  <c r="M40" i="1" s="1"/>
  <c r="J39" i="1"/>
  <c r="J40" i="1"/>
  <c r="J41" i="1"/>
  <c r="G38" i="1"/>
  <c r="G39" i="1"/>
  <c r="G40" i="1"/>
  <c r="M39" i="1" l="1"/>
  <c r="K71" i="1" l="1"/>
  <c r="J99" i="1" l="1"/>
  <c r="G99" i="1"/>
  <c r="M99" i="1" s="1"/>
  <c r="G91" i="1"/>
  <c r="J78" i="1"/>
  <c r="J79" i="1"/>
  <c r="J80" i="1"/>
  <c r="J81" i="1"/>
  <c r="G78" i="1"/>
  <c r="G79" i="1"/>
  <c r="G80" i="1"/>
  <c r="M80" i="1" s="1"/>
  <c r="G81" i="1"/>
  <c r="M81" i="1" s="1"/>
  <c r="F54" i="1"/>
  <c r="H54" i="1"/>
  <c r="I54" i="1"/>
  <c r="E54" i="1"/>
  <c r="M79" i="1" l="1"/>
  <c r="M78" i="1"/>
  <c r="K90" i="1"/>
  <c r="J90" i="1"/>
  <c r="J74" i="1"/>
  <c r="J75" i="1"/>
  <c r="J76" i="1"/>
  <c r="J77" i="1"/>
  <c r="G74" i="1"/>
  <c r="G75" i="1"/>
  <c r="G76" i="1"/>
  <c r="G77" i="1"/>
  <c r="L51" i="1"/>
  <c r="K51" i="1"/>
  <c r="M98" i="1" l="1"/>
  <c r="M77" i="1"/>
  <c r="M76" i="1"/>
  <c r="M75" i="1"/>
  <c r="M74" i="1"/>
  <c r="L54" i="1"/>
  <c r="M90" i="1"/>
  <c r="K53" i="1"/>
  <c r="K54" i="1" s="1"/>
  <c r="J73" i="1" l="1"/>
  <c r="J88" i="1" s="1"/>
  <c r="M88" i="1" s="1"/>
  <c r="G72" i="1"/>
  <c r="G73" i="1"/>
  <c r="K63" i="1"/>
  <c r="M63" i="1" s="1"/>
  <c r="K64" i="1"/>
  <c r="M64" i="1" s="1"/>
  <c r="K65" i="1"/>
  <c r="M65" i="1" s="1"/>
  <c r="G66" i="1"/>
  <c r="J63" i="1"/>
  <c r="J64" i="1"/>
  <c r="J65" i="1"/>
  <c r="G63" i="1"/>
  <c r="G64" i="1"/>
  <c r="G65" i="1"/>
  <c r="M97" i="1" l="1"/>
  <c r="M73" i="1"/>
  <c r="L91" i="1"/>
  <c r="J66" i="1" l="1"/>
  <c r="M66" i="1"/>
  <c r="J51" i="1" l="1"/>
  <c r="G53" i="1" l="1"/>
  <c r="G51" i="1"/>
  <c r="J53" i="1"/>
  <c r="J54" i="1" s="1"/>
  <c r="M51" i="1" l="1"/>
  <c r="G54" i="1"/>
  <c r="M53" i="1"/>
  <c r="M54" i="1" l="1"/>
  <c r="J91" i="1"/>
  <c r="M91" i="1" l="1"/>
  <c r="K62" i="1"/>
  <c r="M62" i="1" s="1"/>
  <c r="L41" i="1"/>
  <c r="K38" i="1"/>
  <c r="G71" i="1"/>
  <c r="J62" i="1"/>
  <c r="G62" i="1"/>
  <c r="M41" i="1" l="1"/>
  <c r="M37" i="1"/>
  <c r="M38" i="1"/>
  <c r="J38" i="1" l="1"/>
  <c r="I42" i="1"/>
  <c r="F42" i="1"/>
  <c r="E42" i="1"/>
  <c r="J37" i="1"/>
  <c r="G41" i="1"/>
  <c r="G37" i="1"/>
  <c r="L96" i="1" l="1"/>
  <c r="M96" i="1"/>
  <c r="J89" i="1"/>
  <c r="K89" i="1"/>
  <c r="M89" i="1" s="1"/>
  <c r="J42" i="1"/>
  <c r="G42" i="1"/>
  <c r="H42" i="1"/>
  <c r="L72" i="1" l="1"/>
  <c r="J72" i="1"/>
  <c r="L71" i="1"/>
  <c r="J71" i="1"/>
  <c r="M71" i="1" s="1"/>
  <c r="K42" i="1"/>
  <c r="L42" i="1"/>
  <c r="M42" i="1"/>
  <c r="M72" i="1" l="1"/>
</calcChain>
</file>

<file path=xl/sharedStrings.xml><?xml version="1.0" encoding="utf-8"?>
<sst xmlns="http://schemas.openxmlformats.org/spreadsheetml/2006/main" count="227" uniqueCount="121">
  <si>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</si>
  <si>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</si>
  <si>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</si>
  <si>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</si>
  <si>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</si>
  <si>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</si>
  <si>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</si>
  <si>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</si>
  <si>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</si>
  <si>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</si>
  <si>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</si>
  <si>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</si>
  <si>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Ціль державної політики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</si>
  <si>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</si>
  <si>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</si>
  <si>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</si>
  <si>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</si>
  <si>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</si>
  <si>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</si>
  <si>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</si>
  <si>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</si>
  <si>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</si>
  <si>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</si>
  <si>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</si>
  <si>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</si>
  <si>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</si>
  <si>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</si>
  <si>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</si>
  <si>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</si>
  <si>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</si>
  <si>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</si>
  <si>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</si>
  <si>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</si>
  <si>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</si>
  <si>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</si>
  <si>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Аналіз стану виконання результативних показників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</si>
  <si>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</si>
  <si>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</si>
  <si>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</si>
  <si>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(ініціали/ініціал, прізвище)</t>
  </si>
  <si>
    <t>Управління культури і туризму Ніжинської міської ради</t>
  </si>
  <si>
    <t>Погашення кредиторської заборгованості за минулі періоди</t>
  </si>
  <si>
    <t>Обсяг кредиторської заборгованості за минулі періоди</t>
  </si>
  <si>
    <t>од.</t>
  </si>
  <si>
    <t>грн.</t>
  </si>
  <si>
    <t>ЗАТРАТ</t>
  </si>
  <si>
    <t>-</t>
  </si>
  <si>
    <t>ПРОДУКТУ</t>
  </si>
  <si>
    <t>Обсяг кредиторської заборгованості, погашеної у звітному періоді</t>
  </si>
  <si>
    <t>ЕФЕКТИВНОСТІ</t>
  </si>
  <si>
    <t xml:space="preserve">ЯКОСТІ </t>
  </si>
  <si>
    <t>Відсоток погашеної кредиторської заборгованості</t>
  </si>
  <si>
    <t>відс.</t>
  </si>
  <si>
    <t>Начальник  управління культури і туризму Ніжинської міської ради</t>
  </si>
  <si>
    <t>Заступник начальника  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</si>
  <si>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</si>
  <si>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</si>
  <si>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</si>
  <si>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</si>
  <si>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Рішення сесії</t>
  </si>
  <si>
    <t>Обсяг кредиторської заборгованості на початок року/Обсяг кредиторської заборгованості, погашеної в поточному році</t>
  </si>
  <si>
    <t>1014082</t>
  </si>
  <si>
    <t>0829</t>
  </si>
  <si>
    <t>Інші заходи в галузі культури і мистецтва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</si>
  <si>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</si>
  <si>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</si>
  <si>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</si>
  <si>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</si>
  <si>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r>
      <t xml:space="preserve">5. Мета бюджетної програми   </t>
    </r>
    <r>
      <rPr>
        <b/>
        <u/>
        <sz val="12"/>
        <color rgb="FF000000"/>
        <rFont val="Times New Roman"/>
        <family val="1"/>
        <charset val="204"/>
      </rPr>
      <t>Реалізація заходів з надання належних послуг в галузі культури і мистецтва</t>
    </r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</si>
  <si>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</si>
  <si>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</si>
  <si>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</si>
  <si>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Забезпечення виконання програми розвитку туризму на 2017 -2021 рр.</t>
  </si>
  <si>
    <t>Забезпечення виконання цільової програми проведення археологічних досліджень в місті Ніжин на 2017 – 2021 роки</t>
  </si>
  <si>
    <t>Придбання обладнання і предметів довгострокового користування</t>
  </si>
  <si>
    <t>Програма розвитку туризму на 2017 -2021 рр.</t>
  </si>
  <si>
    <t>Цільова програма проведення археологічних досліджень в місті Ніжин на 2017 – 2021 роки</t>
  </si>
  <si>
    <t>Кількість місцевих програм розвитку культури і мистецтва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</si>
  <si>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</si>
  <si>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</si>
  <si>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Видатки на закупівлю обладнання, предметів довгострокового використання</t>
  </si>
  <si>
    <t>Звіт про заборгованість за бюджетними коштами (форма  7м річна)</t>
  </si>
  <si>
    <t>кошторисні призначення на зазначені цілі</t>
  </si>
  <si>
    <t>Видатки на місцеві програми розвитку культури і мистецтва</t>
  </si>
  <si>
    <t>в т.ч. за рахунок  коштів міського бюджету на програму розвитку культури і мистецтва</t>
  </si>
  <si>
    <t>Видатки на місцеві програми розвитку туризму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</si>
  <si>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</si>
  <si>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</si>
  <si>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</si>
  <si>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</si>
  <si>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</si>
  <si>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Кількість обладнання, предметів довгострокового використання</t>
  </si>
  <si>
    <t>Лімітна довідка (без кредиторської заборгованості)</t>
  </si>
  <si>
    <t>план проведення заходів</t>
  </si>
  <si>
    <t>внутрішні реєстри</t>
  </si>
  <si>
    <t>Витрати на реалізацію одного заходу програм розвитку культури і мистецтва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</si>
  <si>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</si>
  <si>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</si>
  <si>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Середні витрати на закупівлю обладнання, предметів довгострокового використання</t>
  </si>
  <si>
    <t>Планові асигнування на зазначені цілі  без кредиторської заборгованості/кількість заходів</t>
  </si>
  <si>
    <t>видатки на зазначені цілі/ кількість предметів довгострокового використання</t>
  </si>
  <si>
    <t>Відсоток виконання програм розвитку культури і мистецтва, в т.ч з придбання обладнання, придбання предметів довгострокового користування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</si>
  <si>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</si>
  <si>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</si>
  <si>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Обсяг касових видатків на зазначені цілі/кошторисні призначення на зазначені цілі*100</t>
  </si>
  <si>
    <t>Головний бухгалтер</t>
  </si>
  <si>
    <r>
      <rPr>
        <b/>
        <sz val="14"/>
        <color rgb="FF000000"/>
        <rFont val="Times New Roman"/>
        <family val="1"/>
        <charset val="204"/>
      </rPr>
      <t xml:space="preserve">про виконання паспорта бюджетної програми місцевого бюджету на </t>
    </r>
    <r>
      <rPr>
        <b/>
        <sz val="18"/>
        <color rgb="FF000000"/>
        <rFont val="Times New Roman"/>
        <family val="1"/>
        <charset val="204"/>
      </rPr>
      <t>2020</t>
    </r>
    <r>
      <rPr>
        <b/>
        <sz val="14"/>
        <color rgb="FF000000"/>
        <rFont val="Times New Roman"/>
        <family val="1"/>
        <charset val="204"/>
      </rPr>
      <t xml:space="preserve"> рік</t>
    </r>
  </si>
  <si>
    <t>Кількість заходів та предметів довгострокового використання, спрямованих на реалізацію місцевих програм розвитку культури і мистецтва</t>
  </si>
  <si>
    <t>4-5. Відхилення за рахунок  залишку в сумі 99,87 грн. від оплати послуг з проектування, розроблення та виготовлення  експериментальних зразків макетів інформаційних табличок із застосуванням QR-кодів на основних об’єктах туристичної інфраструктури.</t>
  </si>
  <si>
    <t>7-8. Відхилення зумовлене економією фактичних витрат на суму 315,79 грн. від оплати робіт по археологічному об’єкту "Підземелля Ніжинського грецького магістрату" (рішення сесії від 26.02.2020р. №18-68/2020).</t>
  </si>
  <si>
    <t>1. Відхилення за рахунок  залишку в сумі  2 549 грн. за рахунок придбання комплекту мікрофонів для ударної установки за меншою ціною (рішення сесії  від 15.12.2020  №5-3/2020).
2. Залишок в сумі 99,87 грн.  виник в результаті заокруглень при прорахунку кошторису для оплати послуг з проектування, розроблення та виготовлення  експериментальних зразків макетів інформаційних табличок із застосуванням QR-кодів на основних об’єктах туристичної інфраструктури.
3. За рахунок заокруглень по кошторису виник залишок 315,79 грн. від оплати робіт по археологічному об’єкту "Підземелля Ніжинського грецького магістрату" (рішення сесії від 26.02.2020р. №18-68/2020).</t>
  </si>
  <si>
    <t>1-3 -   Зменшення  витрат на реалізацію одного заходу по програмам  повязані із меншими фактичними витратами від планових асигнувань, та збільшенням кількості заходів по спеціальному фонду.</t>
  </si>
  <si>
    <t>1 -  Спостерігається позитивна динаміка, що пояснюється збільшенням фактичних витратат в грудні 2020 року.</t>
  </si>
  <si>
    <t>Спостерігаються відхилення показників фактичних від планових по програахі  розвитку культури, мистецтва і  охорони культурної спадщини на  2020 рік,  розвитку туризму на 2017 -2021 рр., проведення археологічних досліджень в  місті Ніжин на 2017 – 2021 роки  з причин зазначених вище.</t>
  </si>
  <si>
    <t>Програма  розвитку культури, мистецтва і  охорони культурної спадщини на  2020 рік</t>
  </si>
  <si>
    <t>Забезпечення виконання програми розвитку культури, мистецтва і  охорони культурної спадщини на  2020 рік</t>
  </si>
  <si>
    <t>Тетяна БАССАК</t>
  </si>
  <si>
    <t>Антоніна КУПРІЙ</t>
  </si>
  <si>
    <t>Оксана СУШКО</t>
  </si>
  <si>
    <t>Загалом програма виконана  повністю, незначне відхилення по виконанню програм зкмовлене  наявністю залишку плані на кінець звітного періоду з причин зазначених вище.</t>
  </si>
  <si>
    <t xml:space="preserve">1-3. Придбано комплект  мікрофонів для ударної установки, касові видатки склали 19000 грн., що на 2549 грн. менше від початкової потреби (рішення сесії  від 15.12.2020  №5-3/2020). Кількість заходів зменшилась  внаслідок не відбуття тендерної процедури через недостатню кількість учасників.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</si>
</sst>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1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2" fillId="0" borderId="5" xfId="0" applyNumberFormat="1" applyFont="1" applyFill="1" applyBorder="1" applyAlignment="1">
      <alignment horizontal="center" vertical="top" wrapText="1"/>
    </xf>
    <xf numFmtId="0" fontId="13" fillId="0" borderId="5" xfId="0" applyNumberFormat="1" applyFont="1" applyFill="1" applyBorder="1" applyAlignment="1">
      <alignment vertical="top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Fill="1"/>
    <xf numFmtId="0" fontId="11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8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16" fillId="0" borderId="0" xfId="0" applyFont="1" applyFill="1"/>
    <xf numFmtId="0" fontId="6" fillId="0" borderId="0" xfId="0" applyFont="1" applyFill="1"/>
    <xf numFmtId="0" fontId="15" fillId="0" borderId="0" xfId="0" applyFont="1" applyFill="1" applyAlignment="1">
      <alignment wrapText="1"/>
    </xf>
    <xf numFmtId="0" fontId="13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2" sqref="E2"/>
    </sheetView>
  </sheetViews>
  <sheetFormatPr defaultRowHeight="15.75" x14ac:dyDescent="0.25"/>
  <cols>
    <col min="1" max="1" width="32" style="5" customWidth="1"/>
    <col min="3" max="3" width="11.125" customWidth="1"/>
    <col min="4" max="4" width="28.25" customWidth="1"/>
    <col min="7" max="7" width="51.5" customWidth="1"/>
  </cols>
  <sheetData>
    <row r="1" spans="1:8" ht="31.5" x14ac:dyDescent="0.25">
      <c r="A1" s="5" t="s">
        <v>53</v>
      </c>
      <c r="C1" t="s">
        <v>116</v>
      </c>
      <c r="D1" t="s">
        <v>105</v>
      </c>
      <c r="E1" t="s">
        <v>118</v>
      </c>
      <c r="G1" s="5" t="s">
        <v>55</v>
      </c>
      <c r="H1" t="s">
        <v>56</v>
      </c>
    </row>
    <row r="2" spans="1:8" x14ac:dyDescent="0.25">
      <c r="G2" s="5"/>
    </row>
    <row r="3" spans="1:8" ht="47.25" x14ac:dyDescent="0.25">
      <c r="A3" s="5" t="s">
        <v>54</v>
      </c>
      <c r="C3" t="s">
        <v>117</v>
      </c>
      <c r="G3" s="5" t="s">
        <v>57</v>
      </c>
      <c r="H3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tabSelected="1" view="pageBreakPreview" topLeftCell="A11" zoomScale="60" zoomScaleNormal="80" workbookViewId="0">
      <selection activeCell="R110" sqref="R110"/>
    </sheetView>
  </sheetViews>
  <sheetFormatPr defaultRowHeight="15.75" x14ac:dyDescent="0.25"/>
  <cols>
    <col min="1" max="1" width="5.875" style="4" customWidth="1"/>
    <col min="2" max="2" width="37.125" style="4" customWidth="1"/>
    <col min="3" max="3" width="9.875" style="4" customWidth="1"/>
    <col min="4" max="4" width="14.25" style="4" customWidth="1"/>
    <col min="5" max="13" width="12.625" style="4" customWidth="1"/>
    <col min="14" max="245" width="9" style="4"/>
    <col min="246" max="246" width="3.875" style="4" customWidth="1"/>
    <col min="247" max="247" width="10.75" style="4" customWidth="1"/>
    <col min="248" max="249" width="9" style="4"/>
    <col min="250" max="258" width="11.375" style="4" customWidth="1"/>
    <col min="259" max="501" width="9" style="4"/>
    <col min="502" max="502" width="3.875" style="4" customWidth="1"/>
    <col min="503" max="503" width="10.75" style="4" customWidth="1"/>
    <col min="504" max="505" width="9" style="4"/>
    <col min="506" max="514" width="11.375" style="4" customWidth="1"/>
    <col min="515" max="757" width="9" style="4"/>
    <col min="758" max="758" width="3.875" style="4" customWidth="1"/>
    <col min="759" max="759" width="10.75" style="4" customWidth="1"/>
    <col min="760" max="761" width="9" style="4"/>
    <col min="762" max="770" width="11.375" style="4" customWidth="1"/>
    <col min="771" max="1013" width="9" style="4"/>
    <col min="1014" max="1014" width="3.875" style="4" customWidth="1"/>
    <col min="1015" max="1015" width="10.75" style="4" customWidth="1"/>
    <col min="1016" max="1017" width="9" style="4"/>
    <col min="1018" max="1026" width="11.375" style="4" customWidth="1"/>
    <col min="1027" max="1269" width="9" style="4"/>
    <col min="1270" max="1270" width="3.875" style="4" customWidth="1"/>
    <col min="1271" max="1271" width="10.75" style="4" customWidth="1"/>
    <col min="1272" max="1273" width="9" style="4"/>
    <col min="1274" max="1282" width="11.375" style="4" customWidth="1"/>
    <col min="1283" max="1525" width="9" style="4"/>
    <col min="1526" max="1526" width="3.875" style="4" customWidth="1"/>
    <col min="1527" max="1527" width="10.75" style="4" customWidth="1"/>
    <col min="1528" max="1529" width="9" style="4"/>
    <col min="1530" max="1538" width="11.375" style="4" customWidth="1"/>
    <col min="1539" max="1781" width="9" style="4"/>
    <col min="1782" max="1782" width="3.875" style="4" customWidth="1"/>
    <col min="1783" max="1783" width="10.75" style="4" customWidth="1"/>
    <col min="1784" max="1785" width="9" style="4"/>
    <col min="1786" max="1794" width="11.375" style="4" customWidth="1"/>
    <col min="1795" max="2037" width="9" style="4"/>
    <col min="2038" max="2038" width="3.875" style="4" customWidth="1"/>
    <col min="2039" max="2039" width="10.75" style="4" customWidth="1"/>
    <col min="2040" max="2041" width="9" style="4"/>
    <col min="2042" max="2050" width="11.375" style="4" customWidth="1"/>
    <col min="2051" max="2293" width="9" style="4"/>
    <col min="2294" max="2294" width="3.875" style="4" customWidth="1"/>
    <col min="2295" max="2295" width="10.75" style="4" customWidth="1"/>
    <col min="2296" max="2297" width="9" style="4"/>
    <col min="2298" max="2306" width="11.375" style="4" customWidth="1"/>
    <col min="2307" max="2549" width="9" style="4"/>
    <col min="2550" max="2550" width="3.875" style="4" customWidth="1"/>
    <col min="2551" max="2551" width="10.75" style="4" customWidth="1"/>
    <col min="2552" max="2553" width="9" style="4"/>
    <col min="2554" max="2562" width="11.375" style="4" customWidth="1"/>
    <col min="2563" max="2805" width="9" style="4"/>
    <col min="2806" max="2806" width="3.875" style="4" customWidth="1"/>
    <col min="2807" max="2807" width="10.75" style="4" customWidth="1"/>
    <col min="2808" max="2809" width="9" style="4"/>
    <col min="2810" max="2818" width="11.375" style="4" customWidth="1"/>
    <col min="2819" max="3061" width="9" style="4"/>
    <col min="3062" max="3062" width="3.875" style="4" customWidth="1"/>
    <col min="3063" max="3063" width="10.75" style="4" customWidth="1"/>
    <col min="3064" max="3065" width="9" style="4"/>
    <col min="3066" max="3074" width="11.375" style="4" customWidth="1"/>
    <col min="3075" max="3317" width="9" style="4"/>
    <col min="3318" max="3318" width="3.875" style="4" customWidth="1"/>
    <col min="3319" max="3319" width="10.75" style="4" customWidth="1"/>
    <col min="3320" max="3321" width="9" style="4"/>
    <col min="3322" max="3330" width="11.375" style="4" customWidth="1"/>
    <col min="3331" max="3573" width="9" style="4"/>
    <col min="3574" max="3574" width="3.875" style="4" customWidth="1"/>
    <col min="3575" max="3575" width="10.75" style="4" customWidth="1"/>
    <col min="3576" max="3577" width="9" style="4"/>
    <col min="3578" max="3586" width="11.375" style="4" customWidth="1"/>
    <col min="3587" max="3829" width="9" style="4"/>
    <col min="3830" max="3830" width="3.875" style="4" customWidth="1"/>
    <col min="3831" max="3831" width="10.75" style="4" customWidth="1"/>
    <col min="3832" max="3833" width="9" style="4"/>
    <col min="3834" max="3842" width="11.375" style="4" customWidth="1"/>
    <col min="3843" max="4085" width="9" style="4"/>
    <col min="4086" max="4086" width="3.875" style="4" customWidth="1"/>
    <col min="4087" max="4087" width="10.75" style="4" customWidth="1"/>
    <col min="4088" max="4089" width="9" style="4"/>
    <col min="4090" max="4098" width="11.375" style="4" customWidth="1"/>
    <col min="4099" max="4341" width="9" style="4"/>
    <col min="4342" max="4342" width="3.875" style="4" customWidth="1"/>
    <col min="4343" max="4343" width="10.75" style="4" customWidth="1"/>
    <col min="4344" max="4345" width="9" style="4"/>
    <col min="4346" max="4354" width="11.375" style="4" customWidth="1"/>
    <col min="4355" max="4597" width="9" style="4"/>
    <col min="4598" max="4598" width="3.875" style="4" customWidth="1"/>
    <col min="4599" max="4599" width="10.75" style="4" customWidth="1"/>
    <col min="4600" max="4601" width="9" style="4"/>
    <col min="4602" max="4610" width="11.375" style="4" customWidth="1"/>
    <col min="4611" max="4853" width="9" style="4"/>
    <col min="4854" max="4854" width="3.875" style="4" customWidth="1"/>
    <col min="4855" max="4855" width="10.75" style="4" customWidth="1"/>
    <col min="4856" max="4857" width="9" style="4"/>
    <col min="4858" max="4866" width="11.375" style="4" customWidth="1"/>
    <col min="4867" max="5109" width="9" style="4"/>
    <col min="5110" max="5110" width="3.875" style="4" customWidth="1"/>
    <col min="5111" max="5111" width="10.75" style="4" customWidth="1"/>
    <col min="5112" max="5113" width="9" style="4"/>
    <col min="5114" max="5122" width="11.375" style="4" customWidth="1"/>
    <col min="5123" max="5365" width="9" style="4"/>
    <col min="5366" max="5366" width="3.875" style="4" customWidth="1"/>
    <col min="5367" max="5367" width="10.75" style="4" customWidth="1"/>
    <col min="5368" max="5369" width="9" style="4"/>
    <col min="5370" max="5378" width="11.375" style="4" customWidth="1"/>
    <col min="5379" max="5621" width="9" style="4"/>
    <col min="5622" max="5622" width="3.875" style="4" customWidth="1"/>
    <col min="5623" max="5623" width="10.75" style="4" customWidth="1"/>
    <col min="5624" max="5625" width="9" style="4"/>
    <col min="5626" max="5634" width="11.375" style="4" customWidth="1"/>
    <col min="5635" max="5877" width="9" style="4"/>
    <col min="5878" max="5878" width="3.875" style="4" customWidth="1"/>
    <col min="5879" max="5879" width="10.75" style="4" customWidth="1"/>
    <col min="5880" max="5881" width="9" style="4"/>
    <col min="5882" max="5890" width="11.375" style="4" customWidth="1"/>
    <col min="5891" max="6133" width="9" style="4"/>
    <col min="6134" max="6134" width="3.875" style="4" customWidth="1"/>
    <col min="6135" max="6135" width="10.75" style="4" customWidth="1"/>
    <col min="6136" max="6137" width="9" style="4"/>
    <col min="6138" max="6146" width="11.375" style="4" customWidth="1"/>
    <col min="6147" max="6389" width="9" style="4"/>
    <col min="6390" max="6390" width="3.875" style="4" customWidth="1"/>
    <col min="6391" max="6391" width="10.75" style="4" customWidth="1"/>
    <col min="6392" max="6393" width="9" style="4"/>
    <col min="6394" max="6402" width="11.375" style="4" customWidth="1"/>
    <col min="6403" max="6645" width="9" style="4"/>
    <col min="6646" max="6646" width="3.875" style="4" customWidth="1"/>
    <col min="6647" max="6647" width="10.75" style="4" customWidth="1"/>
    <col min="6648" max="6649" width="9" style="4"/>
    <col min="6650" max="6658" width="11.375" style="4" customWidth="1"/>
    <col min="6659" max="6901" width="9" style="4"/>
    <col min="6902" max="6902" width="3.875" style="4" customWidth="1"/>
    <col min="6903" max="6903" width="10.75" style="4" customWidth="1"/>
    <col min="6904" max="6905" width="9" style="4"/>
    <col min="6906" max="6914" width="11.375" style="4" customWidth="1"/>
    <col min="6915" max="7157" width="9" style="4"/>
    <col min="7158" max="7158" width="3.875" style="4" customWidth="1"/>
    <col min="7159" max="7159" width="10.75" style="4" customWidth="1"/>
    <col min="7160" max="7161" width="9" style="4"/>
    <col min="7162" max="7170" width="11.375" style="4" customWidth="1"/>
    <col min="7171" max="7413" width="9" style="4"/>
    <col min="7414" max="7414" width="3.875" style="4" customWidth="1"/>
    <col min="7415" max="7415" width="10.75" style="4" customWidth="1"/>
    <col min="7416" max="7417" width="9" style="4"/>
    <col min="7418" max="7426" width="11.375" style="4" customWidth="1"/>
    <col min="7427" max="7669" width="9" style="4"/>
    <col min="7670" max="7670" width="3.875" style="4" customWidth="1"/>
    <col min="7671" max="7671" width="10.75" style="4" customWidth="1"/>
    <col min="7672" max="7673" width="9" style="4"/>
    <col min="7674" max="7682" width="11.375" style="4" customWidth="1"/>
    <col min="7683" max="7925" width="9" style="4"/>
    <col min="7926" max="7926" width="3.875" style="4" customWidth="1"/>
    <col min="7927" max="7927" width="10.75" style="4" customWidth="1"/>
    <col min="7928" max="7929" width="9" style="4"/>
    <col min="7930" max="7938" width="11.375" style="4" customWidth="1"/>
    <col min="7939" max="8181" width="9" style="4"/>
    <col min="8182" max="8182" width="3.875" style="4" customWidth="1"/>
    <col min="8183" max="8183" width="10.75" style="4" customWidth="1"/>
    <col min="8184" max="8185" width="9" style="4"/>
    <col min="8186" max="8194" width="11.375" style="4" customWidth="1"/>
    <col min="8195" max="8437" width="9" style="4"/>
    <col min="8438" max="8438" width="3.875" style="4" customWidth="1"/>
    <col min="8439" max="8439" width="10.75" style="4" customWidth="1"/>
    <col min="8440" max="8441" width="9" style="4"/>
    <col min="8442" max="8450" width="11.375" style="4" customWidth="1"/>
    <col min="8451" max="8693" width="9" style="4"/>
    <col min="8694" max="8694" width="3.875" style="4" customWidth="1"/>
    <col min="8695" max="8695" width="10.75" style="4" customWidth="1"/>
    <col min="8696" max="8697" width="9" style="4"/>
    <col min="8698" max="8706" width="11.375" style="4" customWidth="1"/>
    <col min="8707" max="8949" width="9" style="4"/>
    <col min="8950" max="8950" width="3.875" style="4" customWidth="1"/>
    <col min="8951" max="8951" width="10.75" style="4" customWidth="1"/>
    <col min="8952" max="8953" width="9" style="4"/>
    <col min="8954" max="8962" width="11.375" style="4" customWidth="1"/>
    <col min="8963" max="9205" width="9" style="4"/>
    <col min="9206" max="9206" width="3.875" style="4" customWidth="1"/>
    <col min="9207" max="9207" width="10.75" style="4" customWidth="1"/>
    <col min="9208" max="9209" width="9" style="4"/>
    <col min="9210" max="9218" width="11.375" style="4" customWidth="1"/>
    <col min="9219" max="9461" width="9" style="4"/>
    <col min="9462" max="9462" width="3.875" style="4" customWidth="1"/>
    <col min="9463" max="9463" width="10.75" style="4" customWidth="1"/>
    <col min="9464" max="9465" width="9" style="4"/>
    <col min="9466" max="9474" width="11.375" style="4" customWidth="1"/>
    <col min="9475" max="9717" width="9" style="4"/>
    <col min="9718" max="9718" width="3.875" style="4" customWidth="1"/>
    <col min="9719" max="9719" width="10.75" style="4" customWidth="1"/>
    <col min="9720" max="9721" width="9" style="4"/>
    <col min="9722" max="9730" width="11.375" style="4" customWidth="1"/>
    <col min="9731" max="9973" width="9" style="4"/>
    <col min="9974" max="9974" width="3.875" style="4" customWidth="1"/>
    <col min="9975" max="9975" width="10.75" style="4" customWidth="1"/>
    <col min="9976" max="9977" width="9" style="4"/>
    <col min="9978" max="9986" width="11.375" style="4" customWidth="1"/>
    <col min="9987" max="10229" width="9" style="4"/>
    <col min="10230" max="10230" width="3.875" style="4" customWidth="1"/>
    <col min="10231" max="10231" width="10.75" style="4" customWidth="1"/>
    <col min="10232" max="10233" width="9" style="4"/>
    <col min="10234" max="10242" width="11.375" style="4" customWidth="1"/>
    <col min="10243" max="10485" width="9" style="4"/>
    <col min="10486" max="10486" width="3.875" style="4" customWidth="1"/>
    <col min="10487" max="10487" width="10.75" style="4" customWidth="1"/>
    <col min="10488" max="10489" width="9" style="4"/>
    <col min="10490" max="10498" width="11.375" style="4" customWidth="1"/>
    <col min="10499" max="10741" width="9" style="4"/>
    <col min="10742" max="10742" width="3.875" style="4" customWidth="1"/>
    <col min="10743" max="10743" width="10.75" style="4" customWidth="1"/>
    <col min="10744" max="10745" width="9" style="4"/>
    <col min="10746" max="10754" width="11.375" style="4" customWidth="1"/>
    <col min="10755" max="10997" width="9" style="4"/>
    <col min="10998" max="10998" width="3.875" style="4" customWidth="1"/>
    <col min="10999" max="10999" width="10.75" style="4" customWidth="1"/>
    <col min="11000" max="11001" width="9" style="4"/>
    <col min="11002" max="11010" width="11.375" style="4" customWidth="1"/>
    <col min="11011" max="11253" width="9" style="4"/>
    <col min="11254" max="11254" width="3.875" style="4" customWidth="1"/>
    <col min="11255" max="11255" width="10.75" style="4" customWidth="1"/>
    <col min="11256" max="11257" width="9" style="4"/>
    <col min="11258" max="11266" width="11.375" style="4" customWidth="1"/>
    <col min="11267" max="11509" width="9" style="4"/>
    <col min="11510" max="11510" width="3.875" style="4" customWidth="1"/>
    <col min="11511" max="11511" width="10.75" style="4" customWidth="1"/>
    <col min="11512" max="11513" width="9" style="4"/>
    <col min="11514" max="11522" width="11.375" style="4" customWidth="1"/>
    <col min="11523" max="11765" width="9" style="4"/>
    <col min="11766" max="11766" width="3.875" style="4" customWidth="1"/>
    <col min="11767" max="11767" width="10.75" style="4" customWidth="1"/>
    <col min="11768" max="11769" width="9" style="4"/>
    <col min="11770" max="11778" width="11.375" style="4" customWidth="1"/>
    <col min="11779" max="12021" width="9" style="4"/>
    <col min="12022" max="12022" width="3.875" style="4" customWidth="1"/>
    <col min="12023" max="12023" width="10.75" style="4" customWidth="1"/>
    <col min="12024" max="12025" width="9" style="4"/>
    <col min="12026" max="12034" width="11.375" style="4" customWidth="1"/>
    <col min="12035" max="12277" width="9" style="4"/>
    <col min="12278" max="12278" width="3.875" style="4" customWidth="1"/>
    <col min="12279" max="12279" width="10.75" style="4" customWidth="1"/>
    <col min="12280" max="12281" width="9" style="4"/>
    <col min="12282" max="12290" width="11.375" style="4" customWidth="1"/>
    <col min="12291" max="12533" width="9" style="4"/>
    <col min="12534" max="12534" width="3.875" style="4" customWidth="1"/>
    <col min="12535" max="12535" width="10.75" style="4" customWidth="1"/>
    <col min="12536" max="12537" width="9" style="4"/>
    <col min="12538" max="12546" width="11.375" style="4" customWidth="1"/>
    <col min="12547" max="12789" width="9" style="4"/>
    <col min="12790" max="12790" width="3.875" style="4" customWidth="1"/>
    <col min="12791" max="12791" width="10.75" style="4" customWidth="1"/>
    <col min="12792" max="12793" width="9" style="4"/>
    <col min="12794" max="12802" width="11.375" style="4" customWidth="1"/>
    <col min="12803" max="13045" width="9" style="4"/>
    <col min="13046" max="13046" width="3.875" style="4" customWidth="1"/>
    <col min="13047" max="13047" width="10.75" style="4" customWidth="1"/>
    <col min="13048" max="13049" width="9" style="4"/>
    <col min="13050" max="13058" width="11.375" style="4" customWidth="1"/>
    <col min="13059" max="13301" width="9" style="4"/>
    <col min="13302" max="13302" width="3.875" style="4" customWidth="1"/>
    <col min="13303" max="13303" width="10.75" style="4" customWidth="1"/>
    <col min="13304" max="13305" width="9" style="4"/>
    <col min="13306" max="13314" width="11.375" style="4" customWidth="1"/>
    <col min="13315" max="13557" width="9" style="4"/>
    <col min="13558" max="13558" width="3.875" style="4" customWidth="1"/>
    <col min="13559" max="13559" width="10.75" style="4" customWidth="1"/>
    <col min="13560" max="13561" width="9" style="4"/>
    <col min="13562" max="13570" width="11.375" style="4" customWidth="1"/>
    <col min="13571" max="13813" width="9" style="4"/>
    <col min="13814" max="13814" width="3.875" style="4" customWidth="1"/>
    <col min="13815" max="13815" width="10.75" style="4" customWidth="1"/>
    <col min="13816" max="13817" width="9" style="4"/>
    <col min="13818" max="13826" width="11.375" style="4" customWidth="1"/>
    <col min="13827" max="14069" width="9" style="4"/>
    <col min="14070" max="14070" width="3.875" style="4" customWidth="1"/>
    <col min="14071" max="14071" width="10.75" style="4" customWidth="1"/>
    <col min="14072" max="14073" width="9" style="4"/>
    <col min="14074" max="14082" width="11.375" style="4" customWidth="1"/>
    <col min="14083" max="14325" width="9" style="4"/>
    <col min="14326" max="14326" width="3.875" style="4" customWidth="1"/>
    <col min="14327" max="14327" width="10.75" style="4" customWidth="1"/>
    <col min="14328" max="14329" width="9" style="4"/>
    <col min="14330" max="14338" width="11.375" style="4" customWidth="1"/>
    <col min="14339" max="14581" width="9" style="4"/>
    <col min="14582" max="14582" width="3.875" style="4" customWidth="1"/>
    <col min="14583" max="14583" width="10.75" style="4" customWidth="1"/>
    <col min="14584" max="14585" width="9" style="4"/>
    <col min="14586" max="14594" width="11.375" style="4" customWidth="1"/>
    <col min="14595" max="14837" width="9" style="4"/>
    <col min="14838" max="14838" width="3.875" style="4" customWidth="1"/>
    <col min="14839" max="14839" width="10.75" style="4" customWidth="1"/>
    <col min="14840" max="14841" width="9" style="4"/>
    <col min="14842" max="14850" width="11.375" style="4" customWidth="1"/>
    <col min="14851" max="15093" width="9" style="4"/>
    <col min="15094" max="15094" width="3.875" style="4" customWidth="1"/>
    <col min="15095" max="15095" width="10.75" style="4" customWidth="1"/>
    <col min="15096" max="15097" width="9" style="4"/>
    <col min="15098" max="15106" width="11.375" style="4" customWidth="1"/>
    <col min="15107" max="15349" width="9" style="4"/>
    <col min="15350" max="15350" width="3.875" style="4" customWidth="1"/>
    <col min="15351" max="15351" width="10.75" style="4" customWidth="1"/>
    <col min="15352" max="15353" width="9" style="4"/>
    <col min="15354" max="15362" width="11.375" style="4" customWidth="1"/>
    <col min="15363" max="15605" width="9" style="4"/>
    <col min="15606" max="15606" width="3.875" style="4" customWidth="1"/>
    <col min="15607" max="15607" width="10.75" style="4" customWidth="1"/>
    <col min="15608" max="15609" width="9" style="4"/>
    <col min="15610" max="15618" width="11.375" style="4" customWidth="1"/>
    <col min="15619" max="15861" width="9" style="4"/>
    <col min="15862" max="15862" width="3.875" style="4" customWidth="1"/>
    <col min="15863" max="15863" width="10.75" style="4" customWidth="1"/>
    <col min="15864" max="15865" width="9" style="4"/>
    <col min="15866" max="15874" width="11.375" style="4" customWidth="1"/>
    <col min="15875" max="16117" width="9" style="4"/>
    <col min="16118" max="16118" width="3.875" style="4" customWidth="1"/>
    <col min="16119" max="16119" width="10.75" style="4" customWidth="1"/>
    <col min="16120" max="16121" width="9" style="4"/>
    <col min="16122" max="16130" width="11.375" style="4" customWidth="1"/>
    <col min="16131" max="16384" width="9" style="4"/>
  </cols>
  <sheetData>
    <row r="1" spans="1:13" ht="15.75" customHeight="1" x14ac:dyDescent="0.25">
      <c r="J1" s="74" t="s">
        <v>0</v>
      </c>
      <c r="K1" s="74"/>
      <c r="L1" s="74"/>
      <c r="M1" s="74"/>
    </row>
    <row r="2" spans="1:13" x14ac:dyDescent="0.25">
      <c r="J2" s="74"/>
      <c r="K2" s="74"/>
      <c r="L2" s="74"/>
      <c r="M2" s="74"/>
    </row>
    <row r="3" spans="1:13" ht="6.75" customHeight="1" x14ac:dyDescent="0.25">
      <c r="J3" s="74"/>
      <c r="K3" s="74"/>
      <c r="L3" s="74"/>
      <c r="M3" s="74"/>
    </row>
    <row r="4" spans="1:13" hidden="1" x14ac:dyDescent="0.25">
      <c r="J4" s="74"/>
      <c r="K4" s="74"/>
      <c r="L4" s="74"/>
      <c r="M4" s="74"/>
    </row>
    <row r="5" spans="1:13" ht="22.5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22.5" x14ac:dyDescent="0.25">
      <c r="A6" s="76" t="s">
        <v>106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5">
      <c r="A8" s="77" t="s">
        <v>2</v>
      </c>
      <c r="B8" s="16">
        <v>1000000</v>
      </c>
      <c r="C8" s="12"/>
      <c r="E8" s="78" t="s">
        <v>40</v>
      </c>
      <c r="F8" s="78"/>
      <c r="G8" s="78"/>
      <c r="H8" s="78"/>
      <c r="I8" s="78"/>
      <c r="J8" s="78"/>
      <c r="K8" s="78"/>
      <c r="L8" s="78"/>
      <c r="M8" s="78"/>
    </row>
    <row r="9" spans="1:13" s="19" customFormat="1" ht="15" customHeight="1" x14ac:dyDescent="0.2">
      <c r="A9" s="77"/>
      <c r="B9" s="17" t="s">
        <v>3</v>
      </c>
      <c r="C9" s="18"/>
      <c r="E9" s="79" t="s">
        <v>4</v>
      </c>
      <c r="F9" s="79"/>
      <c r="G9" s="79"/>
      <c r="H9" s="79"/>
      <c r="I9" s="79"/>
      <c r="J9" s="79"/>
      <c r="K9" s="79"/>
      <c r="L9" s="79"/>
      <c r="M9" s="79"/>
    </row>
    <row r="10" spans="1:13" x14ac:dyDescent="0.25">
      <c r="A10" s="77" t="s">
        <v>5</v>
      </c>
      <c r="B10" s="16">
        <v>1010000</v>
      </c>
      <c r="C10" s="12"/>
      <c r="E10" s="78" t="s">
        <v>40</v>
      </c>
      <c r="F10" s="78"/>
      <c r="G10" s="78"/>
      <c r="H10" s="78"/>
      <c r="I10" s="78"/>
      <c r="J10" s="78"/>
      <c r="K10" s="78"/>
      <c r="L10" s="78"/>
      <c r="M10" s="78"/>
    </row>
    <row r="11" spans="1:13" s="19" customFormat="1" ht="15" customHeight="1" x14ac:dyDescent="0.2">
      <c r="A11" s="77"/>
      <c r="B11" s="17" t="s">
        <v>3</v>
      </c>
      <c r="C11" s="18"/>
      <c r="E11" s="80" t="s">
        <v>6</v>
      </c>
      <c r="F11" s="80"/>
      <c r="G11" s="80"/>
      <c r="H11" s="80"/>
      <c r="I11" s="80"/>
      <c r="J11" s="80"/>
      <c r="K11" s="80"/>
      <c r="L11" s="80"/>
      <c r="M11" s="80"/>
    </row>
    <row r="12" spans="1:13" s="21" customFormat="1" ht="43.5" customHeight="1" x14ac:dyDescent="0.3">
      <c r="A12" s="77" t="s">
        <v>7</v>
      </c>
      <c r="B12" s="49" t="s">
        <v>61</v>
      </c>
      <c r="C12" s="20" t="s">
        <v>62</v>
      </c>
      <c r="E12" s="81" t="s">
        <v>63</v>
      </c>
      <c r="F12" s="81"/>
      <c r="G12" s="81"/>
      <c r="H12" s="81"/>
      <c r="I12" s="81"/>
      <c r="J12" s="81"/>
      <c r="K12" s="81"/>
      <c r="L12" s="81"/>
      <c r="M12" s="81"/>
    </row>
    <row r="13" spans="1:13" s="19" customFormat="1" ht="11.25" x14ac:dyDescent="0.2">
      <c r="A13" s="77"/>
      <c r="B13" s="22" t="s">
        <v>8</v>
      </c>
      <c r="C13" s="22" t="s">
        <v>9</v>
      </c>
      <c r="E13" s="79" t="s">
        <v>10</v>
      </c>
      <c r="F13" s="79"/>
      <c r="G13" s="79"/>
      <c r="H13" s="79"/>
      <c r="I13" s="79"/>
      <c r="J13" s="79"/>
      <c r="K13" s="79"/>
      <c r="L13" s="79"/>
      <c r="M13" s="79"/>
    </row>
    <row r="14" spans="1:13" s="23" customFormat="1" ht="30.75" customHeight="1" x14ac:dyDescent="0.25">
      <c r="A14" s="82" t="s">
        <v>11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  <row r="15" spans="1:13" hidden="1" x14ac:dyDescent="0.25">
      <c r="A15" s="24"/>
    </row>
    <row r="16" spans="1:13" x14ac:dyDescent="0.25">
      <c r="A16" s="7" t="s">
        <v>27</v>
      </c>
      <c r="B16" s="73" t="s">
        <v>12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3" ht="15.75" customHeight="1" x14ac:dyDescent="0.25">
      <c r="A17" s="7">
        <v>1</v>
      </c>
      <c r="B17" s="60" t="s">
        <v>64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</row>
    <row r="18" spans="1:13" ht="33.75" customHeight="1" x14ac:dyDescent="0.25">
      <c r="A18" s="7">
        <v>2</v>
      </c>
      <c r="B18" s="60" t="s">
        <v>65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</row>
    <row r="19" spans="1:13" x14ac:dyDescent="0.25">
      <c r="A19" s="7">
        <v>3</v>
      </c>
      <c r="B19" s="60" t="s">
        <v>66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</row>
    <row r="20" spans="1:13" x14ac:dyDescent="0.25">
      <c r="A20" s="7">
        <v>4</v>
      </c>
      <c r="B20" s="60" t="s">
        <v>67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3" x14ac:dyDescent="0.25">
      <c r="A21" s="24"/>
    </row>
    <row r="22" spans="1:13" ht="33" customHeight="1" x14ac:dyDescent="0.25">
      <c r="A22" s="69" t="s">
        <v>68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ht="6.75" customHeight="1" x14ac:dyDescent="0.25">
      <c r="A23" s="12"/>
    </row>
    <row r="24" spans="1:13" x14ac:dyDescent="0.25">
      <c r="A24" s="14" t="s">
        <v>13</v>
      </c>
    </row>
    <row r="25" spans="1:13" hidden="1" x14ac:dyDescent="0.25">
      <c r="A25" s="24"/>
    </row>
    <row r="26" spans="1:13" x14ac:dyDescent="0.25">
      <c r="A26" s="7" t="s">
        <v>27</v>
      </c>
      <c r="B26" s="73" t="s">
        <v>14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</row>
    <row r="27" spans="1:13" x14ac:dyDescent="0.25">
      <c r="A27" s="25">
        <v>1</v>
      </c>
      <c r="B27" s="60" t="s">
        <v>69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3" x14ac:dyDescent="0.25">
      <c r="A28" s="25">
        <v>2</v>
      </c>
      <c r="B28" s="60" t="s">
        <v>70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3" x14ac:dyDescent="0.25">
      <c r="A29" s="25">
        <v>3</v>
      </c>
      <c r="B29" s="60" t="s">
        <v>71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3" x14ac:dyDescent="0.25">
      <c r="A30" s="24"/>
    </row>
    <row r="31" spans="1:13" x14ac:dyDescent="0.25">
      <c r="A31" s="14" t="s">
        <v>15</v>
      </c>
      <c r="M31" s="12" t="s">
        <v>16</v>
      </c>
    </row>
    <row r="32" spans="1:13" hidden="1" x14ac:dyDescent="0.25"/>
    <row r="33" spans="1:13" hidden="1" x14ac:dyDescent="0.25">
      <c r="A33" s="24"/>
    </row>
    <row r="34" spans="1:13" ht="30" customHeight="1" x14ac:dyDescent="0.25">
      <c r="A34" s="73" t="s">
        <v>27</v>
      </c>
      <c r="B34" s="73" t="s">
        <v>17</v>
      </c>
      <c r="C34" s="73"/>
      <c r="D34" s="73"/>
      <c r="E34" s="73" t="s">
        <v>18</v>
      </c>
      <c r="F34" s="73"/>
      <c r="G34" s="73"/>
      <c r="H34" s="73" t="s">
        <v>19</v>
      </c>
      <c r="I34" s="73"/>
      <c r="J34" s="73"/>
      <c r="K34" s="73" t="s">
        <v>20</v>
      </c>
      <c r="L34" s="73"/>
      <c r="M34" s="73"/>
    </row>
    <row r="35" spans="1:13" ht="33" customHeight="1" x14ac:dyDescent="0.25">
      <c r="A35" s="73"/>
      <c r="B35" s="73"/>
      <c r="C35" s="73"/>
      <c r="D35" s="73"/>
      <c r="E35" s="7" t="s">
        <v>21</v>
      </c>
      <c r="F35" s="7" t="s">
        <v>22</v>
      </c>
      <c r="G35" s="7" t="s">
        <v>23</v>
      </c>
      <c r="H35" s="7" t="s">
        <v>21</v>
      </c>
      <c r="I35" s="7" t="s">
        <v>22</v>
      </c>
      <c r="J35" s="7" t="s">
        <v>23</v>
      </c>
      <c r="K35" s="7" t="s">
        <v>21</v>
      </c>
      <c r="L35" s="7" t="s">
        <v>22</v>
      </c>
      <c r="M35" s="7" t="s">
        <v>23</v>
      </c>
    </row>
    <row r="36" spans="1:13" x14ac:dyDescent="0.25">
      <c r="A36" s="7">
        <v>1</v>
      </c>
      <c r="B36" s="73">
        <v>2</v>
      </c>
      <c r="C36" s="73"/>
      <c r="D36" s="73"/>
      <c r="E36" s="7">
        <v>3</v>
      </c>
      <c r="F36" s="7">
        <v>4</v>
      </c>
      <c r="G36" s="7">
        <v>5</v>
      </c>
      <c r="H36" s="7">
        <v>6</v>
      </c>
      <c r="I36" s="7">
        <v>7</v>
      </c>
      <c r="J36" s="7">
        <v>8</v>
      </c>
      <c r="K36" s="7">
        <v>9</v>
      </c>
      <c r="L36" s="7">
        <v>10</v>
      </c>
      <c r="M36" s="7">
        <v>11</v>
      </c>
    </row>
    <row r="37" spans="1:13" ht="31.15" customHeight="1" x14ac:dyDescent="0.25">
      <c r="A37" s="26">
        <v>1</v>
      </c>
      <c r="B37" s="83" t="s">
        <v>115</v>
      </c>
      <c r="C37" s="84"/>
      <c r="D37" s="85"/>
      <c r="E37" s="9">
        <v>292300</v>
      </c>
      <c r="F37" s="9">
        <v>251396</v>
      </c>
      <c r="G37" s="9">
        <f>SUM(E37:F37)</f>
        <v>543696</v>
      </c>
      <c r="H37" s="9">
        <v>292300</v>
      </c>
      <c r="I37" s="9">
        <v>248847</v>
      </c>
      <c r="J37" s="9">
        <f>SUM(H37:I37)</f>
        <v>541147</v>
      </c>
      <c r="K37" s="9">
        <f>H37-E37</f>
        <v>0</v>
      </c>
      <c r="L37" s="59">
        <f>I37-F37</f>
        <v>-2549</v>
      </c>
      <c r="M37" s="9">
        <f>SUM(K37:L37)</f>
        <v>-2549</v>
      </c>
    </row>
    <row r="38" spans="1:13" x14ac:dyDescent="0.25">
      <c r="A38" s="26">
        <v>2</v>
      </c>
      <c r="B38" s="60" t="s">
        <v>72</v>
      </c>
      <c r="C38" s="61"/>
      <c r="D38" s="62"/>
      <c r="E38" s="9">
        <v>57600</v>
      </c>
      <c r="F38" s="9"/>
      <c r="G38" s="9">
        <f t="shared" ref="G38:G40" si="0">SUM(E38:F38)</f>
        <v>57600</v>
      </c>
      <c r="H38" s="9">
        <v>57500.13</v>
      </c>
      <c r="I38" s="9"/>
      <c r="J38" s="9">
        <f t="shared" ref="J38:J41" si="1">SUM(H38:I38)</f>
        <v>57500.13</v>
      </c>
      <c r="K38" s="9">
        <f t="shared" ref="K38:L41" si="2">H38-E38</f>
        <v>-99.870000000002619</v>
      </c>
      <c r="L38" s="59">
        <f t="shared" ref="L38:L39" si="3">I38-F38</f>
        <v>0</v>
      </c>
      <c r="M38" s="9">
        <f t="shared" ref="M38:M41" si="4">SUM(K38:L38)</f>
        <v>-99.870000000002619</v>
      </c>
    </row>
    <row r="39" spans="1:13" ht="31.5" customHeight="1" thickBot="1" x14ac:dyDescent="0.3">
      <c r="A39" s="27">
        <v>3</v>
      </c>
      <c r="B39" s="63" t="s">
        <v>73</v>
      </c>
      <c r="C39" s="64"/>
      <c r="D39" s="65"/>
      <c r="E39" s="28">
        <v>180000</v>
      </c>
      <c r="F39" s="28">
        <v>195000</v>
      </c>
      <c r="G39" s="28">
        <f t="shared" si="0"/>
        <v>375000</v>
      </c>
      <c r="H39" s="28">
        <v>180000</v>
      </c>
      <c r="I39" s="28">
        <v>194684.21</v>
      </c>
      <c r="J39" s="28">
        <f t="shared" si="1"/>
        <v>374684.20999999996</v>
      </c>
      <c r="K39" s="28">
        <f>H39-E39</f>
        <v>0</v>
      </c>
      <c r="L39" s="59">
        <f t="shared" si="3"/>
        <v>-315.79000000000815</v>
      </c>
      <c r="M39" s="28">
        <f t="shared" ref="M39:M40" si="5">SUM(K39:L39)</f>
        <v>-315.79000000000815</v>
      </c>
    </row>
    <row r="40" spans="1:13" hidden="1" x14ac:dyDescent="0.25">
      <c r="A40" s="53">
        <v>4</v>
      </c>
      <c r="B40" s="66" t="s">
        <v>41</v>
      </c>
      <c r="C40" s="67"/>
      <c r="D40" s="68"/>
      <c r="E40" s="54"/>
      <c r="F40" s="54"/>
      <c r="G40" s="31">
        <f t="shared" si="0"/>
        <v>0</v>
      </c>
      <c r="H40" s="54"/>
      <c r="I40" s="54"/>
      <c r="J40" s="31">
        <f t="shared" si="1"/>
        <v>0</v>
      </c>
      <c r="K40" s="31">
        <f t="shared" ref="K40" si="6">H40-E40</f>
        <v>0</v>
      </c>
      <c r="L40" s="31" t="s">
        <v>46</v>
      </c>
      <c r="M40" s="31">
        <f t="shared" si="5"/>
        <v>0</v>
      </c>
    </row>
    <row r="41" spans="1:13" ht="16.5" hidden="1" thickBot="1" x14ac:dyDescent="0.3">
      <c r="A41" s="27">
        <v>5</v>
      </c>
      <c r="B41" s="63" t="s">
        <v>74</v>
      </c>
      <c r="C41" s="64"/>
      <c r="D41" s="65"/>
      <c r="E41" s="28"/>
      <c r="F41" s="28"/>
      <c r="G41" s="28">
        <f t="shared" ref="G41" si="7">SUM(E41:F41)</f>
        <v>0</v>
      </c>
      <c r="H41" s="28"/>
      <c r="I41" s="29"/>
      <c r="J41" s="9">
        <f t="shared" si="1"/>
        <v>0</v>
      </c>
      <c r="K41" s="9" t="s">
        <v>46</v>
      </c>
      <c r="L41" s="28">
        <f t="shared" si="2"/>
        <v>0</v>
      </c>
      <c r="M41" s="28">
        <f t="shared" si="4"/>
        <v>0</v>
      </c>
    </row>
    <row r="42" spans="1:13" x14ac:dyDescent="0.25">
      <c r="A42" s="30"/>
      <c r="B42" s="70" t="s">
        <v>24</v>
      </c>
      <c r="C42" s="70"/>
      <c r="D42" s="70"/>
      <c r="E42" s="31">
        <f>SUM(E37:E41)</f>
        <v>529900</v>
      </c>
      <c r="F42" s="31">
        <f t="shared" ref="F42:G42" si="8">SUM(F37:F41)</f>
        <v>446396</v>
      </c>
      <c r="G42" s="31">
        <f t="shared" si="8"/>
        <v>976296</v>
      </c>
      <c r="H42" s="31">
        <f>SUM(H37:H41)</f>
        <v>529800.13</v>
      </c>
      <c r="I42" s="31">
        <f t="shared" ref="I42:M42" si="9">SUM(I37:I41)</f>
        <v>443531.20999999996</v>
      </c>
      <c r="J42" s="31">
        <f t="shared" si="9"/>
        <v>973331.34</v>
      </c>
      <c r="K42" s="31">
        <f t="shared" si="9"/>
        <v>-99.870000000002619</v>
      </c>
      <c r="L42" s="31">
        <f t="shared" si="9"/>
        <v>-2864.7900000000081</v>
      </c>
      <c r="M42" s="31">
        <f t="shared" si="9"/>
        <v>-2964.6600000000108</v>
      </c>
    </row>
    <row r="43" spans="1:13" ht="32.25" customHeight="1" x14ac:dyDescent="0.25">
      <c r="A43" s="71" t="s"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  <row r="44" spans="1:13" ht="83.25" customHeight="1" x14ac:dyDescent="0.25">
      <c r="A44" s="32"/>
      <c r="B44" s="69" t="s">
        <v>110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3" ht="18.75" customHeight="1" x14ac:dyDescent="0.25">
      <c r="A45" s="24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6" spans="1:13" x14ac:dyDescent="0.25">
      <c r="A46" s="69" t="s">
        <v>26</v>
      </c>
      <c r="B46" s="69"/>
      <c r="C46" s="69"/>
      <c r="D46" s="69"/>
      <c r="E46" s="69"/>
      <c r="F46" s="69"/>
      <c r="G46" s="69"/>
      <c r="H46" s="69"/>
      <c r="I46" s="69"/>
      <c r="J46" s="12"/>
      <c r="K46" s="12"/>
      <c r="L46" s="12"/>
      <c r="M46" s="12" t="s">
        <v>16</v>
      </c>
    </row>
    <row r="47" spans="1:13" hidden="1" x14ac:dyDescent="0.25">
      <c r="A47" s="24"/>
    </row>
    <row r="48" spans="1:13" ht="31.5" customHeight="1" x14ac:dyDescent="0.25">
      <c r="A48" s="73" t="s">
        <v>27</v>
      </c>
      <c r="B48" s="73" t="s">
        <v>28</v>
      </c>
      <c r="C48" s="73"/>
      <c r="D48" s="73"/>
      <c r="E48" s="73" t="s">
        <v>18</v>
      </c>
      <c r="F48" s="73"/>
      <c r="G48" s="73"/>
      <c r="H48" s="73" t="s">
        <v>19</v>
      </c>
      <c r="I48" s="73"/>
      <c r="J48" s="73"/>
      <c r="K48" s="73" t="s">
        <v>20</v>
      </c>
      <c r="L48" s="73"/>
      <c r="M48" s="73"/>
    </row>
    <row r="49" spans="1:13" ht="33.75" customHeight="1" x14ac:dyDescent="0.25">
      <c r="A49" s="73"/>
      <c r="B49" s="73"/>
      <c r="C49" s="73"/>
      <c r="D49" s="73"/>
      <c r="E49" s="7" t="s">
        <v>21</v>
      </c>
      <c r="F49" s="7" t="s">
        <v>22</v>
      </c>
      <c r="G49" s="7" t="s">
        <v>23</v>
      </c>
      <c r="H49" s="7" t="s">
        <v>21</v>
      </c>
      <c r="I49" s="7" t="s">
        <v>22</v>
      </c>
      <c r="J49" s="7" t="s">
        <v>23</v>
      </c>
      <c r="K49" s="7" t="s">
        <v>21</v>
      </c>
      <c r="L49" s="7" t="s">
        <v>22</v>
      </c>
      <c r="M49" s="7" t="s">
        <v>23</v>
      </c>
    </row>
    <row r="50" spans="1:13" x14ac:dyDescent="0.25">
      <c r="A50" s="7">
        <v>1</v>
      </c>
      <c r="B50" s="73">
        <v>2</v>
      </c>
      <c r="C50" s="73"/>
      <c r="D50" s="73"/>
      <c r="E50" s="7">
        <v>3</v>
      </c>
      <c r="F50" s="7">
        <v>4</v>
      </c>
      <c r="G50" s="7">
        <v>5</v>
      </c>
      <c r="H50" s="7">
        <v>6</v>
      </c>
      <c r="I50" s="7">
        <v>7</v>
      </c>
      <c r="J50" s="7">
        <v>8</v>
      </c>
      <c r="K50" s="7">
        <v>9</v>
      </c>
      <c r="L50" s="7">
        <v>10</v>
      </c>
      <c r="M50" s="7">
        <v>11</v>
      </c>
    </row>
    <row r="51" spans="1:13" ht="36.75" customHeight="1" x14ac:dyDescent="0.25">
      <c r="A51" s="25">
        <v>1</v>
      </c>
      <c r="B51" s="83" t="s">
        <v>114</v>
      </c>
      <c r="C51" s="84"/>
      <c r="D51" s="85"/>
      <c r="E51" s="9">
        <f>E37</f>
        <v>292300</v>
      </c>
      <c r="F51" s="9">
        <f>F37</f>
        <v>251396</v>
      </c>
      <c r="G51" s="7">
        <f t="shared" ref="G51:G53" si="10">SUM(E51:F51)</f>
        <v>543696</v>
      </c>
      <c r="H51" s="9">
        <f>H37</f>
        <v>292300</v>
      </c>
      <c r="I51" s="9">
        <f>I37</f>
        <v>248847</v>
      </c>
      <c r="J51" s="7">
        <f t="shared" ref="J51:J53" si="11">SUM(H51:I51)</f>
        <v>541147</v>
      </c>
      <c r="K51" s="7">
        <f t="shared" ref="K51:M53" si="12">H51-E51</f>
        <v>0</v>
      </c>
      <c r="L51" s="7">
        <f t="shared" si="12"/>
        <v>-2549</v>
      </c>
      <c r="M51" s="7">
        <f t="shared" si="12"/>
        <v>-2549</v>
      </c>
    </row>
    <row r="52" spans="1:13" ht="36.75" customHeight="1" x14ac:dyDescent="0.25">
      <c r="A52" s="25">
        <v>2</v>
      </c>
      <c r="B52" s="60" t="s">
        <v>75</v>
      </c>
      <c r="C52" s="61"/>
      <c r="D52" s="62"/>
      <c r="E52" s="9">
        <f t="shared" ref="E52:F52" si="13">E38</f>
        <v>57600</v>
      </c>
      <c r="F52" s="9">
        <f t="shared" si="13"/>
        <v>0</v>
      </c>
      <c r="G52" s="7">
        <f t="shared" si="10"/>
        <v>57600</v>
      </c>
      <c r="H52" s="9">
        <f t="shared" ref="H52:I52" si="14">H38</f>
        <v>57500.13</v>
      </c>
      <c r="I52" s="9">
        <f t="shared" si="14"/>
        <v>0</v>
      </c>
      <c r="J52" s="7">
        <f t="shared" si="11"/>
        <v>57500.13</v>
      </c>
      <c r="K52" s="7">
        <f t="shared" ref="K52" si="15">H52-E52</f>
        <v>-99.870000000002619</v>
      </c>
      <c r="L52" s="57">
        <f t="shared" si="12"/>
        <v>0</v>
      </c>
      <c r="M52" s="7">
        <f t="shared" ref="M52" si="16">J52-G52</f>
        <v>-99.870000000002619</v>
      </c>
    </row>
    <row r="53" spans="1:13" ht="32.25" customHeight="1" x14ac:dyDescent="0.25">
      <c r="A53" s="25">
        <v>3</v>
      </c>
      <c r="B53" s="60" t="s">
        <v>76</v>
      </c>
      <c r="C53" s="61"/>
      <c r="D53" s="62"/>
      <c r="E53" s="9">
        <f t="shared" ref="E53:F53" si="17">E39</f>
        <v>180000</v>
      </c>
      <c r="F53" s="9">
        <f t="shared" si="17"/>
        <v>195000</v>
      </c>
      <c r="G53" s="7">
        <f t="shared" si="10"/>
        <v>375000</v>
      </c>
      <c r="H53" s="9">
        <f t="shared" ref="H53:I53" si="18">H39</f>
        <v>180000</v>
      </c>
      <c r="I53" s="9">
        <f t="shared" si="18"/>
        <v>194684.21</v>
      </c>
      <c r="J53" s="7">
        <f t="shared" si="11"/>
        <v>374684.20999999996</v>
      </c>
      <c r="K53" s="7">
        <f t="shared" si="12"/>
        <v>0</v>
      </c>
      <c r="L53" s="57">
        <f t="shared" si="12"/>
        <v>-315.79000000000815</v>
      </c>
      <c r="M53" s="7">
        <f t="shared" si="12"/>
        <v>-315.79000000003725</v>
      </c>
    </row>
    <row r="54" spans="1:13" x14ac:dyDescent="0.25">
      <c r="A54" s="25"/>
      <c r="B54" s="60"/>
      <c r="C54" s="61"/>
      <c r="D54" s="62"/>
      <c r="E54" s="33">
        <f>SUM(E51:E53)</f>
        <v>529900</v>
      </c>
      <c r="F54" s="33">
        <f t="shared" ref="F54:M54" si="19">SUM(F51:F53)</f>
        <v>446396</v>
      </c>
      <c r="G54" s="33">
        <f t="shared" si="19"/>
        <v>976296</v>
      </c>
      <c r="H54" s="33">
        <f t="shared" si="19"/>
        <v>529800.13</v>
      </c>
      <c r="I54" s="34">
        <f t="shared" si="19"/>
        <v>443531.20999999996</v>
      </c>
      <c r="J54" s="33">
        <f t="shared" si="19"/>
        <v>973331.34</v>
      </c>
      <c r="K54" s="33">
        <f t="shared" si="19"/>
        <v>-99.870000000002619</v>
      </c>
      <c r="L54" s="33">
        <f t="shared" si="19"/>
        <v>-2864.7900000000081</v>
      </c>
      <c r="M54" s="33">
        <f t="shared" si="19"/>
        <v>-2964.6600000000399</v>
      </c>
    </row>
    <row r="55" spans="1:13" x14ac:dyDescent="0.25">
      <c r="A55" s="24"/>
    </row>
    <row r="56" spans="1:13" x14ac:dyDescent="0.25">
      <c r="A56" s="14" t="s">
        <v>29</v>
      </c>
    </row>
    <row r="57" spans="1:13" hidden="1" x14ac:dyDescent="0.25">
      <c r="A57" s="24"/>
    </row>
    <row r="58" spans="1:13" ht="56.45" customHeight="1" x14ac:dyDescent="0.25">
      <c r="A58" s="73" t="s">
        <v>27</v>
      </c>
      <c r="B58" s="73" t="s">
        <v>30</v>
      </c>
      <c r="C58" s="73" t="s">
        <v>31</v>
      </c>
      <c r="D58" s="73" t="s">
        <v>32</v>
      </c>
      <c r="E58" s="73" t="s">
        <v>18</v>
      </c>
      <c r="F58" s="73"/>
      <c r="G58" s="73"/>
      <c r="H58" s="73" t="s">
        <v>33</v>
      </c>
      <c r="I58" s="73"/>
      <c r="J58" s="73"/>
      <c r="K58" s="73" t="s">
        <v>20</v>
      </c>
      <c r="L58" s="73"/>
      <c r="M58" s="73"/>
    </row>
    <row r="59" spans="1:13" ht="30.75" customHeight="1" x14ac:dyDescent="0.25">
      <c r="A59" s="73"/>
      <c r="B59" s="73"/>
      <c r="C59" s="73"/>
      <c r="D59" s="73"/>
      <c r="E59" s="7" t="s">
        <v>21</v>
      </c>
      <c r="F59" s="7" t="s">
        <v>22</v>
      </c>
      <c r="G59" s="7" t="s">
        <v>23</v>
      </c>
      <c r="H59" s="7" t="s">
        <v>21</v>
      </c>
      <c r="I59" s="7" t="s">
        <v>22</v>
      </c>
      <c r="J59" s="7" t="s">
        <v>23</v>
      </c>
      <c r="K59" s="7" t="s">
        <v>21</v>
      </c>
      <c r="L59" s="7" t="s">
        <v>22</v>
      </c>
      <c r="M59" s="7" t="s">
        <v>23</v>
      </c>
    </row>
    <row r="60" spans="1:13" x14ac:dyDescent="0.25">
      <c r="A60" s="7">
        <v>1</v>
      </c>
      <c r="B60" s="7">
        <v>2</v>
      </c>
      <c r="C60" s="7">
        <v>3</v>
      </c>
      <c r="D60" s="7">
        <v>4</v>
      </c>
      <c r="E60" s="7">
        <v>5</v>
      </c>
      <c r="F60" s="7">
        <v>6</v>
      </c>
      <c r="G60" s="7">
        <v>7</v>
      </c>
      <c r="H60" s="7">
        <v>8</v>
      </c>
      <c r="I60" s="7">
        <v>9</v>
      </c>
      <c r="J60" s="7">
        <v>10</v>
      </c>
      <c r="K60" s="7">
        <v>11</v>
      </c>
      <c r="L60" s="7">
        <v>12</v>
      </c>
      <c r="M60" s="7">
        <v>13</v>
      </c>
    </row>
    <row r="61" spans="1:13" x14ac:dyDescent="0.25">
      <c r="A61" s="7">
        <v>1</v>
      </c>
      <c r="B61" s="33" t="s">
        <v>45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31.5" x14ac:dyDescent="0.25">
      <c r="A62" s="26">
        <v>1</v>
      </c>
      <c r="B62" s="2" t="s">
        <v>77</v>
      </c>
      <c r="C62" s="3" t="s">
        <v>43</v>
      </c>
      <c r="D62" s="6" t="s">
        <v>59</v>
      </c>
      <c r="E62" s="7">
        <v>1</v>
      </c>
      <c r="F62" s="7" t="s">
        <v>46</v>
      </c>
      <c r="G62" s="35">
        <f>SUM(E62:F62)</f>
        <v>1</v>
      </c>
      <c r="H62" s="7">
        <v>1</v>
      </c>
      <c r="I62" s="7" t="s">
        <v>46</v>
      </c>
      <c r="J62" s="35">
        <f>SUM(H62:I62)</f>
        <v>1</v>
      </c>
      <c r="K62" s="7">
        <f>H62-E62</f>
        <v>0</v>
      </c>
      <c r="L62" s="7" t="s">
        <v>46</v>
      </c>
      <c r="M62" s="35">
        <f>SUM(K62:L62)</f>
        <v>0</v>
      </c>
    </row>
    <row r="63" spans="1:13" ht="31.5" x14ac:dyDescent="0.25">
      <c r="A63" s="26">
        <v>2</v>
      </c>
      <c r="B63" s="2" t="s">
        <v>78</v>
      </c>
      <c r="C63" s="3" t="s">
        <v>43</v>
      </c>
      <c r="D63" s="6" t="s">
        <v>59</v>
      </c>
      <c r="E63" s="7">
        <v>1</v>
      </c>
      <c r="F63" s="7" t="s">
        <v>46</v>
      </c>
      <c r="G63" s="35">
        <f t="shared" ref="G63:G66" si="20">SUM(E63:F63)</f>
        <v>1</v>
      </c>
      <c r="H63" s="7">
        <v>1</v>
      </c>
      <c r="I63" s="7" t="s">
        <v>46</v>
      </c>
      <c r="J63" s="35">
        <f t="shared" ref="J63:J66" si="21">SUM(H63:I63)</f>
        <v>1</v>
      </c>
      <c r="K63" s="7">
        <f t="shared" ref="K63:L66" si="22">H63-E63</f>
        <v>0</v>
      </c>
      <c r="L63" s="7" t="s">
        <v>46</v>
      </c>
      <c r="M63" s="35">
        <f t="shared" ref="M63:M66" si="23">SUM(K63:L63)</f>
        <v>0</v>
      </c>
    </row>
    <row r="64" spans="1:13" ht="31.5" x14ac:dyDescent="0.25">
      <c r="A64" s="26">
        <v>3</v>
      </c>
      <c r="B64" s="2" t="s">
        <v>79</v>
      </c>
      <c r="C64" s="3" t="s">
        <v>43</v>
      </c>
      <c r="D64" s="6" t="s">
        <v>59</v>
      </c>
      <c r="E64" s="7">
        <v>1</v>
      </c>
      <c r="F64" s="7" t="s">
        <v>46</v>
      </c>
      <c r="G64" s="35">
        <f t="shared" si="20"/>
        <v>1</v>
      </c>
      <c r="H64" s="7">
        <v>1</v>
      </c>
      <c r="I64" s="7" t="s">
        <v>46</v>
      </c>
      <c r="J64" s="35">
        <f t="shared" si="21"/>
        <v>1</v>
      </c>
      <c r="K64" s="7">
        <f t="shared" si="22"/>
        <v>0</v>
      </c>
      <c r="L64" s="7" t="s">
        <v>46</v>
      </c>
      <c r="M64" s="35">
        <f t="shared" si="23"/>
        <v>0</v>
      </c>
    </row>
    <row r="65" spans="1:13" ht="63.75" hidden="1" x14ac:dyDescent="0.25">
      <c r="A65" s="26">
        <v>4</v>
      </c>
      <c r="B65" s="2" t="s">
        <v>42</v>
      </c>
      <c r="C65" s="3" t="s">
        <v>44</v>
      </c>
      <c r="D65" s="1" t="s">
        <v>81</v>
      </c>
      <c r="E65" s="7"/>
      <c r="F65" s="7" t="s">
        <v>46</v>
      </c>
      <c r="G65" s="35">
        <f t="shared" si="20"/>
        <v>0</v>
      </c>
      <c r="H65" s="7"/>
      <c r="I65" s="7" t="s">
        <v>46</v>
      </c>
      <c r="J65" s="35">
        <f t="shared" si="21"/>
        <v>0</v>
      </c>
      <c r="K65" s="7">
        <f t="shared" si="22"/>
        <v>0</v>
      </c>
      <c r="L65" s="7" t="s">
        <v>46</v>
      </c>
      <c r="M65" s="35">
        <f t="shared" si="23"/>
        <v>0</v>
      </c>
    </row>
    <row r="66" spans="1:13" ht="47.25" hidden="1" x14ac:dyDescent="0.25">
      <c r="A66" s="26">
        <v>5</v>
      </c>
      <c r="B66" s="2" t="s">
        <v>80</v>
      </c>
      <c r="C66" s="3" t="s">
        <v>44</v>
      </c>
      <c r="D66" s="1" t="s">
        <v>82</v>
      </c>
      <c r="E66" s="7" t="s">
        <v>46</v>
      </c>
      <c r="F66" s="7"/>
      <c r="G66" s="35">
        <f t="shared" si="20"/>
        <v>0</v>
      </c>
      <c r="H66" s="7" t="s">
        <v>46</v>
      </c>
      <c r="I66" s="11"/>
      <c r="J66" s="35">
        <f t="shared" si="21"/>
        <v>0</v>
      </c>
      <c r="K66" s="7" t="s">
        <v>46</v>
      </c>
      <c r="L66" s="7">
        <f t="shared" si="22"/>
        <v>0</v>
      </c>
      <c r="M66" s="35">
        <f t="shared" si="23"/>
        <v>0</v>
      </c>
    </row>
    <row r="67" spans="1:13" x14ac:dyDescent="0.25">
      <c r="A67" s="73" t="s">
        <v>34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hidden="1" x14ac:dyDescent="0.25">
      <c r="A68" s="5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2"/>
    </row>
    <row r="69" spans="1:13" ht="16.5" thickBot="1" x14ac:dyDescent="0.3">
      <c r="A69" s="50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5"/>
    </row>
    <row r="70" spans="1:13" x14ac:dyDescent="0.25">
      <c r="A70" s="30">
        <v>2</v>
      </c>
      <c r="B70" s="36" t="s">
        <v>47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ht="38.25" x14ac:dyDescent="0.25">
      <c r="A71" s="26">
        <v>1</v>
      </c>
      <c r="B71" s="2" t="s">
        <v>83</v>
      </c>
      <c r="C71" s="3" t="s">
        <v>44</v>
      </c>
      <c r="D71" s="1" t="s">
        <v>92</v>
      </c>
      <c r="E71" s="38">
        <f>E51</f>
        <v>292300</v>
      </c>
      <c r="F71" s="38">
        <f>F51</f>
        <v>251396</v>
      </c>
      <c r="G71" s="37">
        <f>SUM(E71:F71)</f>
        <v>543696</v>
      </c>
      <c r="H71" s="38">
        <f>H51</f>
        <v>292300</v>
      </c>
      <c r="I71" s="38">
        <f>I51</f>
        <v>248847</v>
      </c>
      <c r="J71" s="37">
        <f t="shared" ref="J71:J81" si="24">SUM(H71:I71)</f>
        <v>541147</v>
      </c>
      <c r="K71" s="38">
        <f>H71-E71</f>
        <v>0</v>
      </c>
      <c r="L71" s="38">
        <f>I71-F71</f>
        <v>-2549</v>
      </c>
      <c r="M71" s="55">
        <f>J71-G71</f>
        <v>-2549</v>
      </c>
    </row>
    <row r="72" spans="1:13" ht="58.5" customHeight="1" x14ac:dyDescent="0.25">
      <c r="A72" s="26">
        <v>2</v>
      </c>
      <c r="B72" s="2" t="s">
        <v>84</v>
      </c>
      <c r="C72" s="3" t="s">
        <v>44</v>
      </c>
      <c r="D72" s="1" t="s">
        <v>92</v>
      </c>
      <c r="E72" s="38">
        <f>E71</f>
        <v>292300</v>
      </c>
      <c r="F72" s="38">
        <f>F71</f>
        <v>251396</v>
      </c>
      <c r="G72" s="37">
        <f>SUM(E72:F72)</f>
        <v>543696</v>
      </c>
      <c r="H72" s="38">
        <f>H71</f>
        <v>292300</v>
      </c>
      <c r="I72" s="38">
        <f>I71</f>
        <v>248847</v>
      </c>
      <c r="J72" s="37">
        <f t="shared" si="24"/>
        <v>541147</v>
      </c>
      <c r="K72" s="38">
        <f t="shared" ref="K72:K80" si="25">H72-E72</f>
        <v>0</v>
      </c>
      <c r="L72" s="38">
        <f t="shared" ref="L72:L81" si="26">I72-F72</f>
        <v>-2549</v>
      </c>
      <c r="M72" s="55">
        <f t="shared" ref="M72:M81" si="27">J72-G72</f>
        <v>-2549</v>
      </c>
    </row>
    <row r="73" spans="1:13" ht="63" x14ac:dyDescent="0.25">
      <c r="A73" s="26">
        <v>3</v>
      </c>
      <c r="B73" s="2" t="s">
        <v>107</v>
      </c>
      <c r="C73" s="3" t="s">
        <v>43</v>
      </c>
      <c r="D73" s="1" t="s">
        <v>93</v>
      </c>
      <c r="E73" s="8">
        <v>34</v>
      </c>
      <c r="F73" s="8">
        <v>6</v>
      </c>
      <c r="G73" s="37">
        <f>SUM(E73:F73)</f>
        <v>40</v>
      </c>
      <c r="H73" s="8">
        <v>33</v>
      </c>
      <c r="I73" s="58">
        <v>7</v>
      </c>
      <c r="J73" s="37">
        <f t="shared" si="24"/>
        <v>40</v>
      </c>
      <c r="K73" s="38">
        <f t="shared" si="25"/>
        <v>-1</v>
      </c>
      <c r="L73" s="38">
        <f t="shared" si="26"/>
        <v>1</v>
      </c>
      <c r="M73" s="55">
        <f t="shared" si="27"/>
        <v>0</v>
      </c>
    </row>
    <row r="74" spans="1:13" ht="38.25" x14ac:dyDescent="0.25">
      <c r="A74" s="26">
        <v>4</v>
      </c>
      <c r="B74" s="2" t="s">
        <v>85</v>
      </c>
      <c r="C74" s="3" t="s">
        <v>44</v>
      </c>
      <c r="D74" s="1" t="s">
        <v>92</v>
      </c>
      <c r="E74" s="8">
        <f>E52</f>
        <v>57600</v>
      </c>
      <c r="F74" s="8">
        <f>F52</f>
        <v>0</v>
      </c>
      <c r="G74" s="37">
        <f t="shared" ref="G74:G81" si="28">SUM(E74:F74)</f>
        <v>57600</v>
      </c>
      <c r="H74" s="8">
        <f>H52</f>
        <v>57500.13</v>
      </c>
      <c r="I74" s="8">
        <f>I52</f>
        <v>0</v>
      </c>
      <c r="J74" s="37">
        <f t="shared" si="24"/>
        <v>57500.13</v>
      </c>
      <c r="K74" s="38">
        <f>H74-E74</f>
        <v>-99.870000000002619</v>
      </c>
      <c r="L74" s="38">
        <f>I74-F74</f>
        <v>0</v>
      </c>
      <c r="M74" s="55">
        <f t="shared" si="27"/>
        <v>-99.870000000002619</v>
      </c>
    </row>
    <row r="75" spans="1:13" ht="38.25" x14ac:dyDescent="0.25">
      <c r="A75" s="26">
        <v>5</v>
      </c>
      <c r="B75" s="2" t="s">
        <v>86</v>
      </c>
      <c r="C75" s="3" t="s">
        <v>44</v>
      </c>
      <c r="D75" s="1" t="s">
        <v>92</v>
      </c>
      <c r="E75" s="8">
        <f>E74</f>
        <v>57600</v>
      </c>
      <c r="F75" s="8">
        <f>F74</f>
        <v>0</v>
      </c>
      <c r="G75" s="37">
        <f t="shared" si="28"/>
        <v>57600</v>
      </c>
      <c r="H75" s="8">
        <f>H74</f>
        <v>57500.13</v>
      </c>
      <c r="I75" s="8">
        <f>I74</f>
        <v>0</v>
      </c>
      <c r="J75" s="37">
        <f t="shared" si="24"/>
        <v>57500.13</v>
      </c>
      <c r="K75" s="38">
        <f t="shared" ref="K75" si="29">H75-E75</f>
        <v>-99.870000000002619</v>
      </c>
      <c r="L75" s="38">
        <f t="shared" ref="L75" si="30">I75-F75</f>
        <v>0</v>
      </c>
      <c r="M75" s="55">
        <f t="shared" si="27"/>
        <v>-99.870000000002619</v>
      </c>
    </row>
    <row r="76" spans="1:13" ht="47.25" x14ac:dyDescent="0.25">
      <c r="A76" s="26">
        <v>6</v>
      </c>
      <c r="B76" s="2" t="s">
        <v>87</v>
      </c>
      <c r="C76" s="3" t="s">
        <v>43</v>
      </c>
      <c r="D76" s="1" t="s">
        <v>93</v>
      </c>
      <c r="E76" s="38">
        <v>3</v>
      </c>
      <c r="F76" s="8">
        <v>0</v>
      </c>
      <c r="G76" s="37">
        <f t="shared" si="28"/>
        <v>3</v>
      </c>
      <c r="H76" s="38">
        <v>3</v>
      </c>
      <c r="I76" s="8">
        <v>0</v>
      </c>
      <c r="J76" s="37">
        <f t="shared" si="24"/>
        <v>3</v>
      </c>
      <c r="K76" s="38">
        <f t="shared" si="25"/>
        <v>0</v>
      </c>
      <c r="L76" s="38">
        <f>I76-F76</f>
        <v>0</v>
      </c>
      <c r="M76" s="55">
        <f t="shared" si="27"/>
        <v>0</v>
      </c>
    </row>
    <row r="77" spans="1:13" ht="38.25" x14ac:dyDescent="0.25">
      <c r="A77" s="26">
        <v>7</v>
      </c>
      <c r="B77" s="2" t="s">
        <v>88</v>
      </c>
      <c r="C77" s="3" t="s">
        <v>44</v>
      </c>
      <c r="D77" s="1" t="s">
        <v>92</v>
      </c>
      <c r="E77" s="8">
        <f>E53</f>
        <v>180000</v>
      </c>
      <c r="F77" s="8">
        <f>F53</f>
        <v>195000</v>
      </c>
      <c r="G77" s="37">
        <f t="shared" si="28"/>
        <v>375000</v>
      </c>
      <c r="H77" s="8">
        <f>H53</f>
        <v>180000</v>
      </c>
      <c r="I77" s="8">
        <f>I53</f>
        <v>194684.21</v>
      </c>
      <c r="J77" s="37">
        <f t="shared" si="24"/>
        <v>374684.20999999996</v>
      </c>
      <c r="K77" s="38">
        <f>H77-E77</f>
        <v>0</v>
      </c>
      <c r="L77" s="38">
        <f>I77-F77</f>
        <v>-315.79000000000815</v>
      </c>
      <c r="M77" s="55">
        <f t="shared" si="27"/>
        <v>-315.79000000003725</v>
      </c>
    </row>
    <row r="78" spans="1:13" ht="47.25" x14ac:dyDescent="0.25">
      <c r="A78" s="26">
        <v>8</v>
      </c>
      <c r="B78" s="2" t="s">
        <v>89</v>
      </c>
      <c r="C78" s="3" t="s">
        <v>44</v>
      </c>
      <c r="D78" s="1" t="s">
        <v>92</v>
      </c>
      <c r="E78" s="8">
        <f>E77</f>
        <v>180000</v>
      </c>
      <c r="F78" s="8">
        <f>F77</f>
        <v>195000</v>
      </c>
      <c r="G78" s="37">
        <f t="shared" si="28"/>
        <v>375000</v>
      </c>
      <c r="H78" s="8">
        <f>H77</f>
        <v>180000</v>
      </c>
      <c r="I78" s="8">
        <f>I77</f>
        <v>194684.21</v>
      </c>
      <c r="J78" s="37">
        <f t="shared" si="24"/>
        <v>374684.20999999996</v>
      </c>
      <c r="K78" s="38">
        <f t="shared" ref="K78" si="31">H78-E78</f>
        <v>0</v>
      </c>
      <c r="L78" s="38">
        <f t="shared" ref="L78" si="32">I78-F78</f>
        <v>-315.79000000000815</v>
      </c>
      <c r="M78" s="55">
        <f t="shared" si="27"/>
        <v>-315.79000000003725</v>
      </c>
    </row>
    <row r="79" spans="1:13" ht="47.25" x14ac:dyDescent="0.25">
      <c r="A79" s="26">
        <v>9</v>
      </c>
      <c r="B79" s="2" t="s">
        <v>90</v>
      </c>
      <c r="C79" s="3" t="s">
        <v>43</v>
      </c>
      <c r="D79" s="1" t="s">
        <v>93</v>
      </c>
      <c r="E79" s="38">
        <v>1</v>
      </c>
      <c r="F79" s="8">
        <v>1</v>
      </c>
      <c r="G79" s="37">
        <f t="shared" si="28"/>
        <v>2</v>
      </c>
      <c r="H79" s="38">
        <v>1</v>
      </c>
      <c r="I79" s="8">
        <v>1</v>
      </c>
      <c r="J79" s="37">
        <f t="shared" si="24"/>
        <v>2</v>
      </c>
      <c r="K79" s="38">
        <f t="shared" si="25"/>
        <v>0</v>
      </c>
      <c r="L79" s="38" t="s">
        <v>46</v>
      </c>
      <c r="M79" s="55">
        <f t="shared" si="27"/>
        <v>0</v>
      </c>
    </row>
    <row r="80" spans="1:13" ht="63.75" hidden="1" x14ac:dyDescent="0.25">
      <c r="A80" s="26">
        <v>10</v>
      </c>
      <c r="B80" s="2" t="s">
        <v>48</v>
      </c>
      <c r="C80" s="3" t="s">
        <v>44</v>
      </c>
      <c r="D80" s="1" t="s">
        <v>81</v>
      </c>
      <c r="E80" s="38"/>
      <c r="F80" s="8" t="s">
        <v>46</v>
      </c>
      <c r="G80" s="37">
        <f t="shared" si="28"/>
        <v>0</v>
      </c>
      <c r="H80" s="38">
        <v>29696</v>
      </c>
      <c r="I80" s="8" t="s">
        <v>46</v>
      </c>
      <c r="J80" s="37">
        <f t="shared" si="24"/>
        <v>29696</v>
      </c>
      <c r="K80" s="38">
        <f t="shared" si="25"/>
        <v>29696</v>
      </c>
      <c r="L80" s="38" t="s">
        <v>46</v>
      </c>
      <c r="M80" s="55">
        <f>J80-G80</f>
        <v>29696</v>
      </c>
    </row>
    <row r="81" spans="1:13" ht="31.5" hidden="1" x14ac:dyDescent="0.25">
      <c r="A81" s="26">
        <v>11</v>
      </c>
      <c r="B81" s="2" t="s">
        <v>91</v>
      </c>
      <c r="C81" s="3" t="s">
        <v>43</v>
      </c>
      <c r="D81" s="1" t="s">
        <v>94</v>
      </c>
      <c r="E81" s="38" t="s">
        <v>46</v>
      </c>
      <c r="F81" s="8"/>
      <c r="G81" s="37">
        <f t="shared" si="28"/>
        <v>0</v>
      </c>
      <c r="H81" s="8" t="s">
        <v>46</v>
      </c>
      <c r="I81" s="8">
        <v>8</v>
      </c>
      <c r="J81" s="37">
        <f t="shared" si="24"/>
        <v>8</v>
      </c>
      <c r="K81" s="38" t="s">
        <v>46</v>
      </c>
      <c r="L81" s="38">
        <f t="shared" si="26"/>
        <v>8</v>
      </c>
      <c r="M81" s="55">
        <f t="shared" si="27"/>
        <v>8</v>
      </c>
    </row>
    <row r="82" spans="1:13" x14ac:dyDescent="0.25">
      <c r="A82" s="73" t="s">
        <v>34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1:13" ht="32.25" customHeight="1" x14ac:dyDescent="0.25">
      <c r="A83" s="7"/>
      <c r="B83" s="91" t="s">
        <v>120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</row>
    <row r="84" spans="1:13" ht="30.75" customHeight="1" x14ac:dyDescent="0.25">
      <c r="A84" s="7"/>
      <c r="B84" s="91" t="s">
        <v>108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</row>
    <row r="85" spans="1:13" ht="30" customHeight="1" x14ac:dyDescent="0.25">
      <c r="A85" s="7"/>
      <c r="B85" s="96" t="s">
        <v>109</v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</row>
    <row r="86" spans="1:13" ht="16.5" thickBot="1" x14ac:dyDescent="0.3">
      <c r="A86" s="39"/>
      <c r="B86" s="63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5"/>
    </row>
    <row r="87" spans="1:13" x14ac:dyDescent="0.25">
      <c r="A87" s="30">
        <v>3</v>
      </c>
      <c r="B87" s="36" t="s">
        <v>49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88.5" customHeight="1" x14ac:dyDescent="0.25">
      <c r="A88" s="25">
        <v>1</v>
      </c>
      <c r="B88" s="2" t="s">
        <v>95</v>
      </c>
      <c r="C88" s="3" t="s">
        <v>44</v>
      </c>
      <c r="D88" s="1" t="s">
        <v>99</v>
      </c>
      <c r="E88" s="38">
        <f>ROUND(E72/E73,2)</f>
        <v>8597.06</v>
      </c>
      <c r="F88" s="38">
        <f>ROUND(F72/F73,0)</f>
        <v>41899</v>
      </c>
      <c r="G88" s="56">
        <f>ROUND(G71/G73,0)</f>
        <v>13592</v>
      </c>
      <c r="H88" s="38">
        <f>ROUND(H72/H73,0)</f>
        <v>8858</v>
      </c>
      <c r="I88" s="38">
        <f>ROUND(I72/I73,0)</f>
        <v>35550</v>
      </c>
      <c r="J88" s="55">
        <f>ROUND(J72/J73,0)</f>
        <v>13529</v>
      </c>
      <c r="K88" s="38">
        <f>H88-E88</f>
        <v>260.94000000000051</v>
      </c>
      <c r="L88" s="38">
        <f>I88-F88</f>
        <v>-6349</v>
      </c>
      <c r="M88" s="55">
        <f>J88-G88</f>
        <v>-63</v>
      </c>
    </row>
    <row r="89" spans="1:13" ht="83.25" customHeight="1" x14ac:dyDescent="0.25">
      <c r="A89" s="25">
        <v>2</v>
      </c>
      <c r="B89" s="2" t="s">
        <v>96</v>
      </c>
      <c r="C89" s="3" t="s">
        <v>44</v>
      </c>
      <c r="D89" s="1" t="s">
        <v>99</v>
      </c>
      <c r="E89" s="38">
        <f>ROUND(E75/E76,0)</f>
        <v>19200</v>
      </c>
      <c r="F89" s="38"/>
      <c r="G89" s="37">
        <f t="shared" ref="G89:G90" si="33">SUM(E89:F89)</f>
        <v>19200</v>
      </c>
      <c r="H89" s="38">
        <f>ROUND(H75/H76,0)</f>
        <v>19167</v>
      </c>
      <c r="I89" s="38"/>
      <c r="J89" s="37">
        <f t="shared" ref="J89:J91" si="34">SUM(H89:I89)</f>
        <v>19167</v>
      </c>
      <c r="K89" s="38">
        <f t="shared" ref="K89:K90" si="35">H89-E89</f>
        <v>-33</v>
      </c>
      <c r="L89" s="38" t="s">
        <v>46</v>
      </c>
      <c r="M89" s="37">
        <f t="shared" ref="M89:M91" si="36">SUM(K89:L89)</f>
        <v>-33</v>
      </c>
    </row>
    <row r="90" spans="1:13" ht="84" customHeight="1" x14ac:dyDescent="0.25">
      <c r="A90" s="25">
        <v>3</v>
      </c>
      <c r="B90" s="2" t="s">
        <v>97</v>
      </c>
      <c r="C90" s="3" t="s">
        <v>44</v>
      </c>
      <c r="D90" s="1" t="s">
        <v>99</v>
      </c>
      <c r="E90" s="38">
        <f>ROUND(E78/E79,0)</f>
        <v>180000</v>
      </c>
      <c r="F90" s="38">
        <f>ROUND(F78/F79,0)</f>
        <v>195000</v>
      </c>
      <c r="G90" s="37">
        <f t="shared" si="33"/>
        <v>375000</v>
      </c>
      <c r="H90" s="38">
        <f>ROUND(H78/H79,0)</f>
        <v>180000</v>
      </c>
      <c r="I90" s="38">
        <f>ROUND(I78/I79,0)</f>
        <v>194684</v>
      </c>
      <c r="J90" s="37">
        <f t="shared" si="34"/>
        <v>374684</v>
      </c>
      <c r="K90" s="38">
        <f t="shared" si="35"/>
        <v>0</v>
      </c>
      <c r="L90" s="38">
        <f>I90-F90</f>
        <v>-316</v>
      </c>
      <c r="M90" s="37">
        <f t="shared" si="36"/>
        <v>-316</v>
      </c>
    </row>
    <row r="91" spans="1:13" ht="63.75" hidden="1" x14ac:dyDescent="0.25">
      <c r="A91" s="25">
        <v>4</v>
      </c>
      <c r="B91" s="2" t="s">
        <v>98</v>
      </c>
      <c r="C91" s="3" t="s">
        <v>44</v>
      </c>
      <c r="D91" s="1" t="s">
        <v>100</v>
      </c>
      <c r="E91" s="38"/>
      <c r="F91" s="38"/>
      <c r="G91" s="37">
        <f>SUM(E91:F91)</f>
        <v>0</v>
      </c>
      <c r="H91" s="38"/>
      <c r="I91" s="38"/>
      <c r="J91" s="37">
        <f t="shared" si="34"/>
        <v>0</v>
      </c>
      <c r="K91" s="38" t="s">
        <v>46</v>
      </c>
      <c r="L91" s="38">
        <f>I91-F91</f>
        <v>0</v>
      </c>
      <c r="M91" s="37">
        <f t="shared" si="36"/>
        <v>0</v>
      </c>
    </row>
    <row r="92" spans="1:13" x14ac:dyDescent="0.25">
      <c r="A92" s="73" t="s">
        <v>34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</row>
    <row r="93" spans="1:13" ht="30.75" customHeight="1" x14ac:dyDescent="0.25">
      <c r="A93" s="7"/>
      <c r="B93" s="60" t="s">
        <v>111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2"/>
    </row>
    <row r="94" spans="1:13" ht="16.5" thickBot="1" x14ac:dyDescent="0.3">
      <c r="A94" s="39"/>
      <c r="B94" s="63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5"/>
    </row>
    <row r="95" spans="1:13" x14ac:dyDescent="0.25">
      <c r="A95" s="30">
        <v>4</v>
      </c>
      <c r="B95" s="36" t="s">
        <v>50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</row>
    <row r="96" spans="1:13" ht="98.25" customHeight="1" x14ac:dyDescent="0.25">
      <c r="A96" s="25">
        <v>1</v>
      </c>
      <c r="B96" s="2" t="s">
        <v>101</v>
      </c>
      <c r="C96" s="3" t="s">
        <v>52</v>
      </c>
      <c r="D96" s="1" t="s">
        <v>104</v>
      </c>
      <c r="E96" s="6">
        <v>100</v>
      </c>
      <c r="F96" s="7">
        <v>72.650000000000006</v>
      </c>
      <c r="G96" s="10">
        <v>87.36</v>
      </c>
      <c r="H96" s="7">
        <f>ROUND(H51/E51*100,2)</f>
        <v>100</v>
      </c>
      <c r="I96" s="7">
        <f>ROUND(I37/F37*100,2)</f>
        <v>98.99</v>
      </c>
      <c r="J96" s="35">
        <f>ROUND(J37/G37*100,2)</f>
        <v>99.53</v>
      </c>
      <c r="K96" s="7">
        <f>H96-E96</f>
        <v>0</v>
      </c>
      <c r="L96" s="7">
        <f>I96-F96</f>
        <v>26.339999999999989</v>
      </c>
      <c r="M96" s="33">
        <f t="shared" ref="M96:M99" si="37">J96-G96</f>
        <v>12.170000000000002</v>
      </c>
    </row>
    <row r="97" spans="1:13" ht="95.25" customHeight="1" x14ac:dyDescent="0.25">
      <c r="A97" s="25">
        <v>2</v>
      </c>
      <c r="B97" s="2" t="s">
        <v>102</v>
      </c>
      <c r="C97" s="3" t="s">
        <v>52</v>
      </c>
      <c r="D97" s="1" t="s">
        <v>104</v>
      </c>
      <c r="E97" s="6">
        <v>99.83</v>
      </c>
      <c r="F97" s="7">
        <v>0</v>
      </c>
      <c r="G97" s="35">
        <v>99.83</v>
      </c>
      <c r="H97" s="52">
        <f t="shared" ref="H97:H98" si="38">ROUND(H52/E52*100,2)</f>
        <v>99.83</v>
      </c>
      <c r="I97" s="52">
        <v>0</v>
      </c>
      <c r="J97" s="35">
        <f t="shared" ref="J97" si="39">ROUND(J38/G38*100,2)</f>
        <v>99.83</v>
      </c>
      <c r="K97" s="7">
        <f t="shared" ref="K97:K99" si="40">H97-E97</f>
        <v>0</v>
      </c>
      <c r="L97" s="52">
        <f t="shared" ref="L97:L98" si="41">I97-F97</f>
        <v>0</v>
      </c>
      <c r="M97" s="33">
        <f t="shared" si="37"/>
        <v>0</v>
      </c>
    </row>
    <row r="98" spans="1:13" ht="90" customHeight="1" x14ac:dyDescent="0.25">
      <c r="A98" s="25">
        <v>3</v>
      </c>
      <c r="B98" s="2" t="s">
        <v>103</v>
      </c>
      <c r="C98" s="3" t="s">
        <v>52</v>
      </c>
      <c r="D98" s="1" t="s">
        <v>104</v>
      </c>
      <c r="E98" s="6">
        <v>100</v>
      </c>
      <c r="F98" s="7">
        <v>99.84</v>
      </c>
      <c r="G98" s="35">
        <v>99.92</v>
      </c>
      <c r="H98" s="52">
        <f t="shared" si="38"/>
        <v>100</v>
      </c>
      <c r="I98" s="52">
        <f t="shared" ref="I98:J98" si="42">ROUND(I39/F39*100,2)</f>
        <v>99.84</v>
      </c>
      <c r="J98" s="35">
        <f t="shared" si="42"/>
        <v>99.92</v>
      </c>
      <c r="K98" s="7">
        <f t="shared" si="40"/>
        <v>0</v>
      </c>
      <c r="L98" s="52">
        <f t="shared" si="41"/>
        <v>0</v>
      </c>
      <c r="M98" s="33">
        <f t="shared" si="37"/>
        <v>0</v>
      </c>
    </row>
    <row r="99" spans="1:13" ht="123.75" hidden="1" customHeight="1" x14ac:dyDescent="0.25">
      <c r="A99" s="25">
        <v>4</v>
      </c>
      <c r="B99" s="2" t="s">
        <v>51</v>
      </c>
      <c r="C99" s="3" t="s">
        <v>52</v>
      </c>
      <c r="D99" s="1" t="s">
        <v>60</v>
      </c>
      <c r="E99" s="6">
        <v>100</v>
      </c>
      <c r="F99" s="7"/>
      <c r="G99" s="35">
        <f t="shared" ref="G99" si="43">SUM(E99:F99)</f>
        <v>100</v>
      </c>
      <c r="H99" s="7">
        <v>100</v>
      </c>
      <c r="I99" s="7" t="s">
        <v>46</v>
      </c>
      <c r="J99" s="35">
        <f t="shared" ref="J99" si="44">SUM(H99:I99)</f>
        <v>100</v>
      </c>
      <c r="K99" s="7">
        <f t="shared" si="40"/>
        <v>0</v>
      </c>
      <c r="L99" s="7" t="s">
        <v>46</v>
      </c>
      <c r="M99" s="33">
        <f t="shared" si="37"/>
        <v>0</v>
      </c>
    </row>
    <row r="100" spans="1:13" x14ac:dyDescent="0.25">
      <c r="A100" s="73" t="s">
        <v>34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1:13" x14ac:dyDescent="0.25">
      <c r="A101" s="7"/>
      <c r="B101" s="60" t="s">
        <v>112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2"/>
    </row>
    <row r="102" spans="1:13" x14ac:dyDescent="0.25">
      <c r="A102" s="7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2"/>
    </row>
    <row r="103" spans="1:13" x14ac:dyDescent="0.25">
      <c r="A103" s="7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2"/>
    </row>
    <row r="104" spans="1:13" x14ac:dyDescent="0.25">
      <c r="A104" s="73" t="s">
        <v>35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spans="1:13" ht="40.5" customHeight="1" x14ac:dyDescent="0.25">
      <c r="A105" s="7"/>
      <c r="B105" s="91" t="s">
        <v>113</v>
      </c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</row>
    <row r="106" spans="1:13" hidden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24"/>
    </row>
    <row r="108" spans="1:13" ht="19.5" customHeight="1" x14ac:dyDescent="0.25">
      <c r="A108" s="14" t="s">
        <v>36</v>
      </c>
      <c r="B108" s="14"/>
      <c r="C108" s="14"/>
      <c r="D108" s="14"/>
    </row>
    <row r="109" spans="1:13" s="40" customFormat="1" x14ac:dyDescent="0.25">
      <c r="A109" s="12"/>
      <c r="B109" s="92" t="s">
        <v>119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</row>
    <row r="110" spans="1:13" ht="24" customHeight="1" x14ac:dyDescent="0.25">
      <c r="A110" s="86" t="s">
        <v>37</v>
      </c>
      <c r="B110" s="86"/>
      <c r="C110" s="86"/>
      <c r="D110" s="86"/>
    </row>
    <row r="111" spans="1:13" ht="19.5" customHeight="1" x14ac:dyDescent="0.25">
      <c r="A111" s="41" t="s">
        <v>38</v>
      </c>
      <c r="B111" s="41"/>
      <c r="C111" s="41"/>
      <c r="D111" s="41"/>
    </row>
    <row r="112" spans="1:13" ht="15.75" customHeight="1" x14ac:dyDescent="0.3">
      <c r="A112" s="93"/>
      <c r="B112" s="93"/>
      <c r="C112" s="93"/>
      <c r="D112" s="93"/>
      <c r="E112" s="93"/>
    </row>
    <row r="113" spans="1:13" ht="18.75" x14ac:dyDescent="0.3">
      <c r="A113" s="93" t="s">
        <v>53</v>
      </c>
      <c r="B113" s="93"/>
      <c r="C113" s="93"/>
      <c r="D113" s="93"/>
      <c r="E113" s="93"/>
      <c r="G113" s="78"/>
      <c r="H113" s="78"/>
      <c r="J113" s="90" t="s">
        <v>116</v>
      </c>
      <c r="K113" s="90"/>
      <c r="L113" s="90"/>
      <c r="M113" s="90"/>
    </row>
    <row r="114" spans="1:13" ht="18.75" x14ac:dyDescent="0.3">
      <c r="A114" s="42"/>
      <c r="B114" s="42"/>
      <c r="C114" s="42"/>
      <c r="D114" s="42"/>
      <c r="E114" s="42"/>
      <c r="G114" s="43"/>
      <c r="H114" s="43"/>
      <c r="J114" s="80" t="s">
        <v>39</v>
      </c>
      <c r="K114" s="80"/>
      <c r="L114" s="80"/>
      <c r="M114" s="80"/>
    </row>
    <row r="115" spans="1:13" ht="15.75" customHeight="1" x14ac:dyDescent="0.25">
      <c r="A115" s="44"/>
      <c r="B115" s="44"/>
      <c r="C115" s="44"/>
      <c r="D115" s="44"/>
      <c r="E115" s="44"/>
      <c r="J115" s="80"/>
      <c r="K115" s="80"/>
      <c r="L115" s="80"/>
      <c r="M115" s="80"/>
    </row>
    <row r="116" spans="1:13" s="46" customFormat="1" ht="18.75" x14ac:dyDescent="0.3">
      <c r="A116" s="89" t="s">
        <v>105</v>
      </c>
      <c r="B116" s="89"/>
      <c r="C116" s="89"/>
      <c r="D116" s="89"/>
      <c r="E116" s="89"/>
      <c r="F116" s="45"/>
      <c r="G116" s="87"/>
      <c r="H116" s="87"/>
      <c r="I116" s="45"/>
      <c r="J116" s="87" t="s">
        <v>118</v>
      </c>
      <c r="K116" s="87"/>
      <c r="L116" s="87"/>
      <c r="M116" s="87"/>
    </row>
    <row r="117" spans="1:13" ht="15.75" customHeight="1" x14ac:dyDescent="0.3">
      <c r="A117" s="47"/>
      <c r="B117" s="47"/>
      <c r="C117" s="47"/>
      <c r="D117" s="47"/>
      <c r="E117" s="47"/>
      <c r="F117" s="48"/>
      <c r="G117" s="48"/>
      <c r="H117" s="48"/>
      <c r="I117" s="48"/>
      <c r="J117" s="88" t="s">
        <v>39</v>
      </c>
      <c r="K117" s="88"/>
      <c r="L117" s="88"/>
      <c r="M117" s="88"/>
    </row>
  </sheetData>
  <mergeCells count="85">
    <mergeCell ref="J114:M114"/>
    <mergeCell ref="B102:M102"/>
    <mergeCell ref="B50:D50"/>
    <mergeCell ref="B51:D51"/>
    <mergeCell ref="K58:M58"/>
    <mergeCell ref="B53:D53"/>
    <mergeCell ref="B54:D54"/>
    <mergeCell ref="B86:M86"/>
    <mergeCell ref="B83:M83"/>
    <mergeCell ref="A58:A59"/>
    <mergeCell ref="B58:B59"/>
    <mergeCell ref="C58:C59"/>
    <mergeCell ref="D58:D59"/>
    <mergeCell ref="G116:H116"/>
    <mergeCell ref="A67:M67"/>
    <mergeCell ref="A82:M82"/>
    <mergeCell ref="B68:M68"/>
    <mergeCell ref="B69:M69"/>
    <mergeCell ref="B84:M84"/>
    <mergeCell ref="B85:M85"/>
    <mergeCell ref="B93:M93"/>
    <mergeCell ref="B94:M94"/>
    <mergeCell ref="A92:M92"/>
    <mergeCell ref="E58:G58"/>
    <mergeCell ref="H58:J58"/>
    <mergeCell ref="B45:M45"/>
    <mergeCell ref="J116:M116"/>
    <mergeCell ref="J117:M117"/>
    <mergeCell ref="A116:E116"/>
    <mergeCell ref="A100:M100"/>
    <mergeCell ref="A104:M104"/>
    <mergeCell ref="A110:D110"/>
    <mergeCell ref="G113:H113"/>
    <mergeCell ref="J113:M113"/>
    <mergeCell ref="B101:M101"/>
    <mergeCell ref="B103:M103"/>
    <mergeCell ref="B105:M105"/>
    <mergeCell ref="B109:M109"/>
    <mergeCell ref="A112:E112"/>
    <mergeCell ref="A113:E113"/>
    <mergeCell ref="J115:M115"/>
    <mergeCell ref="B36:D36"/>
    <mergeCell ref="B37:D37"/>
    <mergeCell ref="A34:A35"/>
    <mergeCell ref="B34:D35"/>
    <mergeCell ref="E34:G34"/>
    <mergeCell ref="H34:J34"/>
    <mergeCell ref="K34:M34"/>
    <mergeCell ref="B27:M27"/>
    <mergeCell ref="A10:A11"/>
    <mergeCell ref="E10:M10"/>
    <mergeCell ref="E11:M11"/>
    <mergeCell ref="A12:A13"/>
    <mergeCell ref="E12:M12"/>
    <mergeCell ref="E13:M13"/>
    <mergeCell ref="A14:M14"/>
    <mergeCell ref="B16:M16"/>
    <mergeCell ref="B17:M17"/>
    <mergeCell ref="B18:M18"/>
    <mergeCell ref="B26:M26"/>
    <mergeCell ref="A22:M22"/>
    <mergeCell ref="B19:M19"/>
    <mergeCell ref="B20:M20"/>
    <mergeCell ref="J1:M4"/>
    <mergeCell ref="A5:M5"/>
    <mergeCell ref="A6:M6"/>
    <mergeCell ref="A8:A9"/>
    <mergeCell ref="E8:M8"/>
    <mergeCell ref="E9:M9"/>
    <mergeCell ref="B28:M28"/>
    <mergeCell ref="B39:D39"/>
    <mergeCell ref="B40:D40"/>
    <mergeCell ref="B44:M44"/>
    <mergeCell ref="B52:D52"/>
    <mergeCell ref="B42:D42"/>
    <mergeCell ref="B29:M29"/>
    <mergeCell ref="B38:D38"/>
    <mergeCell ref="B41:D41"/>
    <mergeCell ref="A43:M43"/>
    <mergeCell ref="A48:A49"/>
    <mergeCell ref="B48:D49"/>
    <mergeCell ref="E48:G48"/>
    <mergeCell ref="H48:J48"/>
    <mergeCell ref="K48:M48"/>
    <mergeCell ref="A46:I46"/>
  </mergeCells>
  <conditionalFormatting sqref="B62:B66">
    <cfRule type="cellIs" dxfId="3" priority="4" stopIfTrue="1" operator="equal">
      <formula>$G61</formula>
    </cfRule>
  </conditionalFormatting>
  <conditionalFormatting sqref="B71:B81">
    <cfRule type="cellIs" dxfId="2" priority="3" stopIfTrue="1" operator="equal">
      <formula>$G70</formula>
    </cfRule>
  </conditionalFormatting>
  <conditionalFormatting sqref="B88:B91">
    <cfRule type="cellIs" dxfId="1" priority="2" stopIfTrue="1" operator="equal">
      <formula>$G87</formula>
    </cfRule>
  </conditionalFormatting>
  <conditionalFormatting sqref="B96:B99">
    <cfRule type="cellIs" dxfId="0" priority="1" stopIfTrue="1" operator="equal">
      <formula>$G95</formula>
    </cfRule>
  </conditionalFormatting>
  <pageMargins left="0.31496062992125984" right="0.31496062992125984" top="1.1811023622047243" bottom="0.3543307086614173" header="0.31496062992125984" footer="0.31496062992125984"/>
  <pageSetup paperSize="9" scale="71" fitToHeight="0" orientation="landscape" r:id="rId1"/>
  <rowBreaks count="3" manualBreakCount="3">
    <brk id="42" max="12" man="1"/>
    <brk id="69" max="16383" man="1"/>
    <brk id="86" max="16383" man="1"/>
  </rowBreaks>
  <ignoredErrors>
    <ignoredError sqref="E42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A112:A114</xm:sqref>
        </x14:dataValidation>
        <x14:dataValidation type="list" allowBlank="1" showInputMessage="1" showErrorMessage="1">
          <x14:formula1>
            <xm:f>дані!$C:$C</xm:f>
          </x14:formula1>
          <xm:sqref>J113:M113</xm:sqref>
        </x14:dataValidation>
        <x14:dataValidation type="list" allowBlank="1" showInputMessage="1" showErrorMessage="1">
          <x14:formula1>
            <xm:f>дані!$D:$D</xm:f>
          </x14:formula1>
          <xm:sqref>A116:A117 B117:E117</xm:sqref>
        </x14:dataValidation>
        <x14:dataValidation type="list" allowBlank="1" showInputMessage="1" showErrorMessage="1">
          <x14:formula1>
            <xm:f>дані!$E:$E</xm:f>
          </x14:formula1>
          <xm:sqref>J116:M116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дані</vt:lpstr>
      <vt:lpstr>Лист1</vt:lpstr>
      <vt:lpstr>Лист3</vt:lpstr>
      <vt:lpstr>Лист1!_GoBack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ekonomist</cp:lastModifiedBy>
  <cp:lastPrinted>2021-02-02T13:35:16Z</cp:lastPrinted>
  <dcterms:created xsi:type="dcterms:W3CDTF">2020-01-15T10:20:23Z</dcterms:created>
  <dcterms:modified xsi:type="dcterms:W3CDTF">2021-02-02T13:35:30Z</dcterms:modified>
</cp:coreProperties>
</file>