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9390" windowHeight="5625" activeTab="1"/>
  </bookViews>
  <sheets>
    <sheet name="дані" sheetId="2" r:id="rId1"/>
    <sheet name="Лист1" sheetId="1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9" i="1" l="1"/>
  <c r="E75" i="1" l="1"/>
  <c r="I76" i="1" l="1"/>
  <c r="F76" i="1" l="1"/>
  <c r="H57" i="1" l="1"/>
  <c r="H75" i="1" s="1"/>
  <c r="H82" i="1" l="1"/>
  <c r="J82" i="1" s="1"/>
  <c r="F83" i="1"/>
  <c r="G83" i="1" s="1"/>
  <c r="E82" i="1"/>
  <c r="G82" i="1" s="1"/>
  <c r="L76" i="1"/>
  <c r="E76" i="1"/>
  <c r="M68" i="1"/>
  <c r="M69" i="1"/>
  <c r="J68" i="1"/>
  <c r="J69" i="1"/>
  <c r="G68" i="1"/>
  <c r="G69" i="1"/>
  <c r="K56" i="1"/>
  <c r="M56" i="1" s="1"/>
  <c r="K57" i="1"/>
  <c r="M57" i="1" s="1"/>
  <c r="K58" i="1"/>
  <c r="M58" i="1" s="1"/>
  <c r="I61" i="1"/>
  <c r="I83" i="1" s="1"/>
  <c r="J83" i="1" s="1"/>
  <c r="E60" i="1"/>
  <c r="G60" i="1" s="1"/>
  <c r="E59" i="1"/>
  <c r="H60" i="1"/>
  <c r="J60" i="1" s="1"/>
  <c r="J56" i="1"/>
  <c r="J57" i="1"/>
  <c r="J58" i="1"/>
  <c r="G56" i="1"/>
  <c r="G57" i="1"/>
  <c r="G58" i="1"/>
  <c r="G59" i="1"/>
  <c r="G61" i="1"/>
  <c r="J61" i="1" l="1"/>
  <c r="L61" i="1"/>
  <c r="K82" i="1"/>
  <c r="M82" i="1" s="1"/>
  <c r="L83" i="1"/>
  <c r="K60" i="1"/>
  <c r="M60" i="1" s="1"/>
  <c r="J59" i="1" l="1"/>
  <c r="K59" i="1"/>
  <c r="M59" i="1" s="1"/>
  <c r="J46" i="1" l="1"/>
  <c r="G47" i="1" l="1"/>
  <c r="G46" i="1"/>
  <c r="L47" i="1"/>
  <c r="J47" i="1"/>
  <c r="K47" i="1"/>
  <c r="M47" i="1" l="1"/>
  <c r="K81" i="1"/>
  <c r="G81" i="1"/>
  <c r="J81" i="1" l="1"/>
  <c r="M81" i="1"/>
  <c r="J76" i="1"/>
  <c r="K75" i="1"/>
  <c r="G76" i="1"/>
  <c r="M76" i="1" l="1"/>
  <c r="L70" i="1"/>
  <c r="L67" i="1"/>
  <c r="K70" i="1"/>
  <c r="K67" i="1"/>
  <c r="M61" i="1"/>
  <c r="K55" i="1"/>
  <c r="M55" i="1" s="1"/>
  <c r="L34" i="1"/>
  <c r="L35" i="1"/>
  <c r="L36" i="1"/>
  <c r="K35" i="1"/>
  <c r="K36" i="1"/>
  <c r="K34" i="1"/>
  <c r="J70" i="1"/>
  <c r="J67" i="1"/>
  <c r="G70" i="1"/>
  <c r="G67" i="1"/>
  <c r="J55" i="1"/>
  <c r="G55" i="1"/>
  <c r="L46" i="1"/>
  <c r="M46" i="1"/>
  <c r="K46" i="1"/>
  <c r="M36" i="1" l="1"/>
  <c r="M70" i="1"/>
  <c r="M34" i="1"/>
  <c r="M35" i="1"/>
  <c r="M67" i="1"/>
  <c r="J35" i="1" l="1"/>
  <c r="J36" i="1"/>
  <c r="I37" i="1"/>
  <c r="I75" i="1" s="1"/>
  <c r="F37" i="1"/>
  <c r="F75" i="1" s="1"/>
  <c r="E37" i="1"/>
  <c r="J34" i="1"/>
  <c r="G35" i="1"/>
  <c r="G36" i="1"/>
  <c r="G34" i="1"/>
  <c r="L75" i="1" l="1"/>
  <c r="M75" i="1" s="1"/>
  <c r="J37" i="1"/>
  <c r="J75" i="1" s="1"/>
  <c r="G37" i="1"/>
  <c r="G75" i="1" s="1"/>
  <c r="H37" i="1"/>
  <c r="M83" i="1" l="1"/>
  <c r="K37" i="1"/>
  <c r="L37" i="1"/>
  <c r="M37" i="1"/>
</calcChain>
</file>

<file path=xl/sharedStrings.xml><?xml version="1.0" encoding="utf-8"?>
<sst xmlns="http://schemas.openxmlformats.org/spreadsheetml/2006/main" count="195" uniqueCount="105">
  <si>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</si>
  <si>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</si>
  <si>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</si>
  <si>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</si>
  <si>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</si>
  <si>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</si>
  <si>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</si>
  <si>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</si>
  <si>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</si>
  <si>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</si>
  <si>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</si>
  <si>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</si>
  <si>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</si>
  <si>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</si>
  <si>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</si>
  <si>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</si>
  <si>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</si>
  <si>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</si>
  <si>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</si>
  <si>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</si>
  <si>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</si>
  <si>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</si>
  <si>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</si>
  <si>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</si>
  <si>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</si>
  <si>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</si>
  <si>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</si>
  <si>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</si>
  <si>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</si>
  <si>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</si>
  <si>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</si>
  <si>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</si>
  <si>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</si>
  <si>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</si>
  <si>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</si>
  <si>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</si>
  <si>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</si>
  <si>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</si>
  <si>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</si>
  <si>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</si>
  <si>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Управління культури і туризму Ніжинської міської ради</t>
  </si>
  <si>
    <t>Погашення кредиторської заборгованості за минулі періоди</t>
  </si>
  <si>
    <t>Обсяг кредиторської заборгованості за минулі періоди</t>
  </si>
  <si>
    <t>од.</t>
  </si>
  <si>
    <t>грн.</t>
  </si>
  <si>
    <t>Штатний розпис</t>
  </si>
  <si>
    <t>Звіт про заборгованість за бюджетними коштами (форма 7м річна)</t>
  </si>
  <si>
    <t>ЗАТРАТ</t>
  </si>
  <si>
    <t>-</t>
  </si>
  <si>
    <t>ПРОДУКТУ</t>
  </si>
  <si>
    <t>Обсяг кредиторської заборгованості, погашеної у звітному періоді</t>
  </si>
  <si>
    <t>Потреба</t>
  </si>
  <si>
    <t>ЕФЕКТИВНОСТІ</t>
  </si>
  <si>
    <t xml:space="preserve">ЯКОСТІ </t>
  </si>
  <si>
    <t>Відсоток погашеної кредиторської заборгованості</t>
  </si>
  <si>
    <t>відс.</t>
  </si>
  <si>
    <t>Обсяг кредиторської заборгованості на початок року/Обсяг кредиторської заборгованості, погашеної в поточному році*100</t>
  </si>
  <si>
    <t>касові видатки на звітний період/плановий обсяг видатків на звітний період *100)</t>
  </si>
  <si>
    <t>Начальник  управління культури і туризму Ніжинської міської ради</t>
  </si>
  <si>
    <t>Заступник начальника  управління культури і туризму Ніжинської міської ради</t>
  </si>
  <si>
    <t xml:space="preserve">Начальник  фінансового управління </t>
  </si>
  <si>
    <t>Заступник начальника  фінансового управління - начальник бюджетного відділу Ніжинської міської ради</t>
  </si>
  <si>
    <t>кошторисні призначення на зазначені цілі</t>
  </si>
  <si>
    <t>1014081</t>
  </si>
  <si>
    <t>0829</t>
  </si>
  <si>
    <t>Забезпечення діяльності інших закладів в галузі культури і мистецтва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</si>
  <si>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</si>
  <si>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r>
      <t xml:space="preserve">5. Мета бюджетної програми    </t>
    </r>
    <r>
      <rPr>
        <b/>
        <u/>
        <sz val="12"/>
        <color rgb="FF000000"/>
        <rFont val="Times New Roman"/>
        <family val="1"/>
        <charset val="204"/>
      </rPr>
      <t>Підтримка та розвиток культурно-освітніх заходів</t>
    </r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</si>
  <si>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</si>
  <si>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</si>
  <si>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Кількість установ</t>
  </si>
  <si>
    <t>у т.ч.: централізованих бухгалтерій</t>
  </si>
  <si>
    <t>Середнє число окладів (ставок)</t>
  </si>
  <si>
    <t>Середнє число окладів (ставок) спеціалістів</t>
  </si>
  <si>
    <t>Видатки загального фонду на забезпечення діяльності інших культурно-освітніх заходів</t>
  </si>
  <si>
    <t>Видатки на закупівлю обладнання, предметів довгострокового використання</t>
  </si>
  <si>
    <t>Мережа</t>
  </si>
  <si>
    <t>Кошторис без кредиторської заборгованості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</si>
  <si>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</si>
  <si>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</si>
  <si>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</si>
  <si>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Реєстр змін до мережі установ та організацій, які отримують кошти з місцевого бюджету в 2019р.</t>
  </si>
  <si>
    <t>Журнал реєстрації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</si>
  <si>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</si>
  <si>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</si>
  <si>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Відсоток вчасно поданих звітів</t>
  </si>
  <si>
    <t>Зошит реєстрації вихідної кореспонденції</t>
  </si>
  <si>
    <t>Головний бухгалтер</t>
  </si>
  <si>
    <t>Середня вартість одиниці предметів, обладнання довгострокового користування</t>
  </si>
  <si>
    <t>обсяг видатків на зазначені цілі/кількість предметів, обладнання довгострокового використання (30000,00/2)</t>
  </si>
  <si>
    <t>Кількість предметів, обладнання довгострокового використання</t>
  </si>
  <si>
    <t>Придбання предметів, обладнання довгострокового використання</t>
  </si>
  <si>
    <t>Відсоток виконання плану з придбання предметів, обладнання довгострокового використання</t>
  </si>
  <si>
    <t>По деяких показниках спостерігаються відхилення з причин зазначених вище.</t>
  </si>
  <si>
    <r>
      <rPr>
        <b/>
        <sz val="14"/>
        <color rgb="FF000000"/>
        <rFont val="Times New Roman"/>
        <family val="1"/>
        <charset val="204"/>
      </rPr>
      <t xml:space="preserve">про виконання паспорта бюджетної програми місцевого бюджету на </t>
    </r>
    <r>
      <rPr>
        <b/>
        <sz val="18"/>
        <color rgb="FF000000"/>
        <rFont val="Times New Roman"/>
        <family val="1"/>
        <charset val="204"/>
      </rPr>
      <t>2020</t>
    </r>
    <r>
      <rPr>
        <b/>
        <sz val="14"/>
        <color rgb="FF000000"/>
        <rFont val="Times New Roman"/>
        <family val="1"/>
        <charset val="204"/>
      </rPr>
      <t xml:space="preserve"> рік</t>
    </r>
  </si>
  <si>
    <t>1.  Відхилення виникло за рахунок економії по  заробітній платі внаслідок наявності листка непрацездатності.</t>
  </si>
  <si>
    <t>Міська програма забезпечення пожежної безпеки Ніжинської міської об’єднаної   територіальної громади на 2020 рік</t>
  </si>
  <si>
    <t>5. Відхилення пояснюється перевищенням планових показників над фактичними - залишок плану за рахунок економії по КЕКВ 2111.</t>
  </si>
  <si>
    <t>1. Відхилення виникло за рахунок економії по фактичним витратам на оплату праці.</t>
  </si>
  <si>
    <t>Загалом програма виконана повністю.</t>
  </si>
  <si>
    <t>Тетяна БАССАК</t>
  </si>
  <si>
    <t>Антоніна КУПРІЙ</t>
  </si>
  <si>
    <t>Оксана СУШКО</t>
  </si>
  <si>
    <t>Лариса ПИСАРЕНКО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</si>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</sst>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2" fillId="0" borderId="5" xfId="0" applyNumberFormat="1" applyFont="1" applyFill="1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13" fillId="0" borderId="5" xfId="0" applyNumberFormat="1" applyFont="1" applyFill="1" applyBorder="1" applyAlignment="1">
      <alignment vertical="top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8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13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8" fillId="0" borderId="0" xfId="0" applyFont="1" applyFill="1" applyAlignment="1">
      <alignment wrapText="1"/>
    </xf>
    <xf numFmtId="0" fontId="3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17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4" sqref="H4"/>
    </sheetView>
  </sheetViews>
  <sheetFormatPr defaultRowHeight="15.75" x14ac:dyDescent="0.25"/>
  <cols>
    <col min="1" max="1" width="32" style="5" customWidth="1"/>
    <col min="3" max="3" width="11.125" customWidth="1"/>
    <col min="4" max="4" width="18.625" customWidth="1"/>
    <col min="7" max="7" width="46" customWidth="1"/>
  </cols>
  <sheetData>
    <row r="1" spans="1:8" ht="31.5" x14ac:dyDescent="0.25">
      <c r="A1" s="5" t="s">
        <v>58</v>
      </c>
      <c r="C1" t="s">
        <v>100</v>
      </c>
      <c r="D1" t="s">
        <v>87</v>
      </c>
      <c r="E1" t="s">
        <v>102</v>
      </c>
      <c r="G1" s="5" t="s">
        <v>60</v>
      </c>
      <c r="H1" t="s">
        <v>103</v>
      </c>
    </row>
    <row r="2" spans="1:8" x14ac:dyDescent="0.25">
      <c r="G2" s="5"/>
    </row>
    <row r="3" spans="1:8" ht="47.25" x14ac:dyDescent="0.25">
      <c r="A3" s="5" t="s">
        <v>59</v>
      </c>
      <c r="C3" t="s">
        <v>101</v>
      </c>
      <c r="G3" s="5" t="s">
        <v>61</v>
      </c>
      <c r="H3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view="pageBreakPreview" topLeftCell="A77" zoomScale="60" zoomScaleNormal="80" workbookViewId="0">
      <selection activeCell="L107" sqref="L107"/>
    </sheetView>
  </sheetViews>
  <sheetFormatPr defaultRowHeight="15.75" x14ac:dyDescent="0.25"/>
  <cols>
    <col min="1" max="1" width="5.875" style="8" customWidth="1"/>
    <col min="2" max="2" width="37.125" style="8" customWidth="1"/>
    <col min="3" max="3" width="9" style="8"/>
    <col min="4" max="4" width="17.375" style="8" customWidth="1"/>
    <col min="5" max="13" width="12.625" style="8" customWidth="1"/>
    <col min="14" max="246" width="9" style="8"/>
    <col min="247" max="247" width="3.875" style="8" customWidth="1"/>
    <col min="248" max="248" width="10.75" style="8" customWidth="1"/>
    <col min="249" max="250" width="9" style="8"/>
    <col min="251" max="259" width="11.375" style="8" customWidth="1"/>
    <col min="260" max="502" width="9" style="8"/>
    <col min="503" max="503" width="3.875" style="8" customWidth="1"/>
    <col min="504" max="504" width="10.75" style="8" customWidth="1"/>
    <col min="505" max="506" width="9" style="8"/>
    <col min="507" max="515" width="11.375" style="8" customWidth="1"/>
    <col min="516" max="758" width="9" style="8"/>
    <col min="759" max="759" width="3.875" style="8" customWidth="1"/>
    <col min="760" max="760" width="10.75" style="8" customWidth="1"/>
    <col min="761" max="762" width="9" style="8"/>
    <col min="763" max="771" width="11.375" style="8" customWidth="1"/>
    <col min="772" max="1014" width="9" style="8"/>
    <col min="1015" max="1015" width="3.875" style="8" customWidth="1"/>
    <col min="1016" max="1016" width="10.75" style="8" customWidth="1"/>
    <col min="1017" max="1018" width="9" style="8"/>
    <col min="1019" max="1027" width="11.375" style="8" customWidth="1"/>
    <col min="1028" max="1270" width="9" style="8"/>
    <col min="1271" max="1271" width="3.875" style="8" customWidth="1"/>
    <col min="1272" max="1272" width="10.75" style="8" customWidth="1"/>
    <col min="1273" max="1274" width="9" style="8"/>
    <col min="1275" max="1283" width="11.375" style="8" customWidth="1"/>
    <col min="1284" max="1526" width="9" style="8"/>
    <col min="1527" max="1527" width="3.875" style="8" customWidth="1"/>
    <col min="1528" max="1528" width="10.75" style="8" customWidth="1"/>
    <col min="1529" max="1530" width="9" style="8"/>
    <col min="1531" max="1539" width="11.375" style="8" customWidth="1"/>
    <col min="1540" max="1782" width="9" style="8"/>
    <col min="1783" max="1783" width="3.875" style="8" customWidth="1"/>
    <col min="1784" max="1784" width="10.75" style="8" customWidth="1"/>
    <col min="1785" max="1786" width="9" style="8"/>
    <col min="1787" max="1795" width="11.375" style="8" customWidth="1"/>
    <col min="1796" max="2038" width="9" style="8"/>
    <col min="2039" max="2039" width="3.875" style="8" customWidth="1"/>
    <col min="2040" max="2040" width="10.75" style="8" customWidth="1"/>
    <col min="2041" max="2042" width="9" style="8"/>
    <col min="2043" max="2051" width="11.375" style="8" customWidth="1"/>
    <col min="2052" max="2294" width="9" style="8"/>
    <col min="2295" max="2295" width="3.875" style="8" customWidth="1"/>
    <col min="2296" max="2296" width="10.75" style="8" customWidth="1"/>
    <col min="2297" max="2298" width="9" style="8"/>
    <col min="2299" max="2307" width="11.375" style="8" customWidth="1"/>
    <col min="2308" max="2550" width="9" style="8"/>
    <col min="2551" max="2551" width="3.875" style="8" customWidth="1"/>
    <col min="2552" max="2552" width="10.75" style="8" customWidth="1"/>
    <col min="2553" max="2554" width="9" style="8"/>
    <col min="2555" max="2563" width="11.375" style="8" customWidth="1"/>
    <col min="2564" max="2806" width="9" style="8"/>
    <col min="2807" max="2807" width="3.875" style="8" customWidth="1"/>
    <col min="2808" max="2808" width="10.75" style="8" customWidth="1"/>
    <col min="2809" max="2810" width="9" style="8"/>
    <col min="2811" max="2819" width="11.375" style="8" customWidth="1"/>
    <col min="2820" max="3062" width="9" style="8"/>
    <col min="3063" max="3063" width="3.875" style="8" customWidth="1"/>
    <col min="3064" max="3064" width="10.75" style="8" customWidth="1"/>
    <col min="3065" max="3066" width="9" style="8"/>
    <col min="3067" max="3075" width="11.375" style="8" customWidth="1"/>
    <col min="3076" max="3318" width="9" style="8"/>
    <col min="3319" max="3319" width="3.875" style="8" customWidth="1"/>
    <col min="3320" max="3320" width="10.75" style="8" customWidth="1"/>
    <col min="3321" max="3322" width="9" style="8"/>
    <col min="3323" max="3331" width="11.375" style="8" customWidth="1"/>
    <col min="3332" max="3574" width="9" style="8"/>
    <col min="3575" max="3575" width="3.875" style="8" customWidth="1"/>
    <col min="3576" max="3576" width="10.75" style="8" customWidth="1"/>
    <col min="3577" max="3578" width="9" style="8"/>
    <col min="3579" max="3587" width="11.375" style="8" customWidth="1"/>
    <col min="3588" max="3830" width="9" style="8"/>
    <col min="3831" max="3831" width="3.875" style="8" customWidth="1"/>
    <col min="3832" max="3832" width="10.75" style="8" customWidth="1"/>
    <col min="3833" max="3834" width="9" style="8"/>
    <col min="3835" max="3843" width="11.375" style="8" customWidth="1"/>
    <col min="3844" max="4086" width="9" style="8"/>
    <col min="4087" max="4087" width="3.875" style="8" customWidth="1"/>
    <col min="4088" max="4088" width="10.75" style="8" customWidth="1"/>
    <col min="4089" max="4090" width="9" style="8"/>
    <col min="4091" max="4099" width="11.375" style="8" customWidth="1"/>
    <col min="4100" max="4342" width="9" style="8"/>
    <col min="4343" max="4343" width="3.875" style="8" customWidth="1"/>
    <col min="4344" max="4344" width="10.75" style="8" customWidth="1"/>
    <col min="4345" max="4346" width="9" style="8"/>
    <col min="4347" max="4355" width="11.375" style="8" customWidth="1"/>
    <col min="4356" max="4598" width="9" style="8"/>
    <col min="4599" max="4599" width="3.875" style="8" customWidth="1"/>
    <col min="4600" max="4600" width="10.75" style="8" customWidth="1"/>
    <col min="4601" max="4602" width="9" style="8"/>
    <col min="4603" max="4611" width="11.375" style="8" customWidth="1"/>
    <col min="4612" max="4854" width="9" style="8"/>
    <col min="4855" max="4855" width="3.875" style="8" customWidth="1"/>
    <col min="4856" max="4856" width="10.75" style="8" customWidth="1"/>
    <col min="4857" max="4858" width="9" style="8"/>
    <col min="4859" max="4867" width="11.375" style="8" customWidth="1"/>
    <col min="4868" max="5110" width="9" style="8"/>
    <col min="5111" max="5111" width="3.875" style="8" customWidth="1"/>
    <col min="5112" max="5112" width="10.75" style="8" customWidth="1"/>
    <col min="5113" max="5114" width="9" style="8"/>
    <col min="5115" max="5123" width="11.375" style="8" customWidth="1"/>
    <col min="5124" max="5366" width="9" style="8"/>
    <col min="5367" max="5367" width="3.875" style="8" customWidth="1"/>
    <col min="5368" max="5368" width="10.75" style="8" customWidth="1"/>
    <col min="5369" max="5370" width="9" style="8"/>
    <col min="5371" max="5379" width="11.375" style="8" customWidth="1"/>
    <col min="5380" max="5622" width="9" style="8"/>
    <col min="5623" max="5623" width="3.875" style="8" customWidth="1"/>
    <col min="5624" max="5624" width="10.75" style="8" customWidth="1"/>
    <col min="5625" max="5626" width="9" style="8"/>
    <col min="5627" max="5635" width="11.375" style="8" customWidth="1"/>
    <col min="5636" max="5878" width="9" style="8"/>
    <col min="5879" max="5879" width="3.875" style="8" customWidth="1"/>
    <col min="5880" max="5880" width="10.75" style="8" customWidth="1"/>
    <col min="5881" max="5882" width="9" style="8"/>
    <col min="5883" max="5891" width="11.375" style="8" customWidth="1"/>
    <col min="5892" max="6134" width="9" style="8"/>
    <col min="6135" max="6135" width="3.875" style="8" customWidth="1"/>
    <col min="6136" max="6136" width="10.75" style="8" customWidth="1"/>
    <col min="6137" max="6138" width="9" style="8"/>
    <col min="6139" max="6147" width="11.375" style="8" customWidth="1"/>
    <col min="6148" max="6390" width="9" style="8"/>
    <col min="6391" max="6391" width="3.875" style="8" customWidth="1"/>
    <col min="6392" max="6392" width="10.75" style="8" customWidth="1"/>
    <col min="6393" max="6394" width="9" style="8"/>
    <col min="6395" max="6403" width="11.375" style="8" customWidth="1"/>
    <col min="6404" max="6646" width="9" style="8"/>
    <col min="6647" max="6647" width="3.875" style="8" customWidth="1"/>
    <col min="6648" max="6648" width="10.75" style="8" customWidth="1"/>
    <col min="6649" max="6650" width="9" style="8"/>
    <col min="6651" max="6659" width="11.375" style="8" customWidth="1"/>
    <col min="6660" max="6902" width="9" style="8"/>
    <col min="6903" max="6903" width="3.875" style="8" customWidth="1"/>
    <col min="6904" max="6904" width="10.75" style="8" customWidth="1"/>
    <col min="6905" max="6906" width="9" style="8"/>
    <col min="6907" max="6915" width="11.375" style="8" customWidth="1"/>
    <col min="6916" max="7158" width="9" style="8"/>
    <col min="7159" max="7159" width="3.875" style="8" customWidth="1"/>
    <col min="7160" max="7160" width="10.75" style="8" customWidth="1"/>
    <col min="7161" max="7162" width="9" style="8"/>
    <col min="7163" max="7171" width="11.375" style="8" customWidth="1"/>
    <col min="7172" max="7414" width="9" style="8"/>
    <col min="7415" max="7415" width="3.875" style="8" customWidth="1"/>
    <col min="7416" max="7416" width="10.75" style="8" customWidth="1"/>
    <col min="7417" max="7418" width="9" style="8"/>
    <col min="7419" max="7427" width="11.375" style="8" customWidth="1"/>
    <col min="7428" max="7670" width="9" style="8"/>
    <col min="7671" max="7671" width="3.875" style="8" customWidth="1"/>
    <col min="7672" max="7672" width="10.75" style="8" customWidth="1"/>
    <col min="7673" max="7674" width="9" style="8"/>
    <col min="7675" max="7683" width="11.375" style="8" customWidth="1"/>
    <col min="7684" max="7926" width="9" style="8"/>
    <col min="7927" max="7927" width="3.875" style="8" customWidth="1"/>
    <col min="7928" max="7928" width="10.75" style="8" customWidth="1"/>
    <col min="7929" max="7930" width="9" style="8"/>
    <col min="7931" max="7939" width="11.375" style="8" customWidth="1"/>
    <col min="7940" max="8182" width="9" style="8"/>
    <col min="8183" max="8183" width="3.875" style="8" customWidth="1"/>
    <col min="8184" max="8184" width="10.75" style="8" customWidth="1"/>
    <col min="8185" max="8186" width="9" style="8"/>
    <col min="8187" max="8195" width="11.375" style="8" customWidth="1"/>
    <col min="8196" max="8438" width="9" style="8"/>
    <col min="8439" max="8439" width="3.875" style="8" customWidth="1"/>
    <col min="8440" max="8440" width="10.75" style="8" customWidth="1"/>
    <col min="8441" max="8442" width="9" style="8"/>
    <col min="8443" max="8451" width="11.375" style="8" customWidth="1"/>
    <col min="8452" max="8694" width="9" style="8"/>
    <col min="8695" max="8695" width="3.875" style="8" customWidth="1"/>
    <col min="8696" max="8696" width="10.75" style="8" customWidth="1"/>
    <col min="8697" max="8698" width="9" style="8"/>
    <col min="8699" max="8707" width="11.375" style="8" customWidth="1"/>
    <col min="8708" max="8950" width="9" style="8"/>
    <col min="8951" max="8951" width="3.875" style="8" customWidth="1"/>
    <col min="8952" max="8952" width="10.75" style="8" customWidth="1"/>
    <col min="8953" max="8954" width="9" style="8"/>
    <col min="8955" max="8963" width="11.375" style="8" customWidth="1"/>
    <col min="8964" max="9206" width="9" style="8"/>
    <col min="9207" max="9207" width="3.875" style="8" customWidth="1"/>
    <col min="9208" max="9208" width="10.75" style="8" customWidth="1"/>
    <col min="9209" max="9210" width="9" style="8"/>
    <col min="9211" max="9219" width="11.375" style="8" customWidth="1"/>
    <col min="9220" max="9462" width="9" style="8"/>
    <col min="9463" max="9463" width="3.875" style="8" customWidth="1"/>
    <col min="9464" max="9464" width="10.75" style="8" customWidth="1"/>
    <col min="9465" max="9466" width="9" style="8"/>
    <col min="9467" max="9475" width="11.375" style="8" customWidth="1"/>
    <col min="9476" max="9718" width="9" style="8"/>
    <col min="9719" max="9719" width="3.875" style="8" customWidth="1"/>
    <col min="9720" max="9720" width="10.75" style="8" customWidth="1"/>
    <col min="9721" max="9722" width="9" style="8"/>
    <col min="9723" max="9731" width="11.375" style="8" customWidth="1"/>
    <col min="9732" max="9974" width="9" style="8"/>
    <col min="9975" max="9975" width="3.875" style="8" customWidth="1"/>
    <col min="9976" max="9976" width="10.75" style="8" customWidth="1"/>
    <col min="9977" max="9978" width="9" style="8"/>
    <col min="9979" max="9987" width="11.375" style="8" customWidth="1"/>
    <col min="9988" max="10230" width="9" style="8"/>
    <col min="10231" max="10231" width="3.875" style="8" customWidth="1"/>
    <col min="10232" max="10232" width="10.75" style="8" customWidth="1"/>
    <col min="10233" max="10234" width="9" style="8"/>
    <col min="10235" max="10243" width="11.375" style="8" customWidth="1"/>
    <col min="10244" max="10486" width="9" style="8"/>
    <col min="10487" max="10487" width="3.875" style="8" customWidth="1"/>
    <col min="10488" max="10488" width="10.75" style="8" customWidth="1"/>
    <col min="10489" max="10490" width="9" style="8"/>
    <col min="10491" max="10499" width="11.375" style="8" customWidth="1"/>
    <col min="10500" max="10742" width="9" style="8"/>
    <col min="10743" max="10743" width="3.875" style="8" customWidth="1"/>
    <col min="10744" max="10744" width="10.75" style="8" customWidth="1"/>
    <col min="10745" max="10746" width="9" style="8"/>
    <col min="10747" max="10755" width="11.375" style="8" customWidth="1"/>
    <col min="10756" max="10998" width="9" style="8"/>
    <col min="10999" max="10999" width="3.875" style="8" customWidth="1"/>
    <col min="11000" max="11000" width="10.75" style="8" customWidth="1"/>
    <col min="11001" max="11002" width="9" style="8"/>
    <col min="11003" max="11011" width="11.375" style="8" customWidth="1"/>
    <col min="11012" max="11254" width="9" style="8"/>
    <col min="11255" max="11255" width="3.875" style="8" customWidth="1"/>
    <col min="11256" max="11256" width="10.75" style="8" customWidth="1"/>
    <col min="11257" max="11258" width="9" style="8"/>
    <col min="11259" max="11267" width="11.375" style="8" customWidth="1"/>
    <col min="11268" max="11510" width="9" style="8"/>
    <col min="11511" max="11511" width="3.875" style="8" customWidth="1"/>
    <col min="11512" max="11512" width="10.75" style="8" customWidth="1"/>
    <col min="11513" max="11514" width="9" style="8"/>
    <col min="11515" max="11523" width="11.375" style="8" customWidth="1"/>
    <col min="11524" max="11766" width="9" style="8"/>
    <col min="11767" max="11767" width="3.875" style="8" customWidth="1"/>
    <col min="11768" max="11768" width="10.75" style="8" customWidth="1"/>
    <col min="11769" max="11770" width="9" style="8"/>
    <col min="11771" max="11779" width="11.375" style="8" customWidth="1"/>
    <col min="11780" max="12022" width="9" style="8"/>
    <col min="12023" max="12023" width="3.875" style="8" customWidth="1"/>
    <col min="12024" max="12024" width="10.75" style="8" customWidth="1"/>
    <col min="12025" max="12026" width="9" style="8"/>
    <col min="12027" max="12035" width="11.375" style="8" customWidth="1"/>
    <col min="12036" max="12278" width="9" style="8"/>
    <col min="12279" max="12279" width="3.875" style="8" customWidth="1"/>
    <col min="12280" max="12280" width="10.75" style="8" customWidth="1"/>
    <col min="12281" max="12282" width="9" style="8"/>
    <col min="12283" max="12291" width="11.375" style="8" customWidth="1"/>
    <col min="12292" max="12534" width="9" style="8"/>
    <col min="12535" max="12535" width="3.875" style="8" customWidth="1"/>
    <col min="12536" max="12536" width="10.75" style="8" customWidth="1"/>
    <col min="12537" max="12538" width="9" style="8"/>
    <col min="12539" max="12547" width="11.375" style="8" customWidth="1"/>
    <col min="12548" max="12790" width="9" style="8"/>
    <col min="12791" max="12791" width="3.875" style="8" customWidth="1"/>
    <col min="12792" max="12792" width="10.75" style="8" customWidth="1"/>
    <col min="12793" max="12794" width="9" style="8"/>
    <col min="12795" max="12803" width="11.375" style="8" customWidth="1"/>
    <col min="12804" max="13046" width="9" style="8"/>
    <col min="13047" max="13047" width="3.875" style="8" customWidth="1"/>
    <col min="13048" max="13048" width="10.75" style="8" customWidth="1"/>
    <col min="13049" max="13050" width="9" style="8"/>
    <col min="13051" max="13059" width="11.375" style="8" customWidth="1"/>
    <col min="13060" max="13302" width="9" style="8"/>
    <col min="13303" max="13303" width="3.875" style="8" customWidth="1"/>
    <col min="13304" max="13304" width="10.75" style="8" customWidth="1"/>
    <col min="13305" max="13306" width="9" style="8"/>
    <col min="13307" max="13315" width="11.375" style="8" customWidth="1"/>
    <col min="13316" max="13558" width="9" style="8"/>
    <col min="13559" max="13559" width="3.875" style="8" customWidth="1"/>
    <col min="13560" max="13560" width="10.75" style="8" customWidth="1"/>
    <col min="13561" max="13562" width="9" style="8"/>
    <col min="13563" max="13571" width="11.375" style="8" customWidth="1"/>
    <col min="13572" max="13814" width="9" style="8"/>
    <col min="13815" max="13815" width="3.875" style="8" customWidth="1"/>
    <col min="13816" max="13816" width="10.75" style="8" customWidth="1"/>
    <col min="13817" max="13818" width="9" style="8"/>
    <col min="13819" max="13827" width="11.375" style="8" customWidth="1"/>
    <col min="13828" max="14070" width="9" style="8"/>
    <col min="14071" max="14071" width="3.875" style="8" customWidth="1"/>
    <col min="14072" max="14072" width="10.75" style="8" customWidth="1"/>
    <col min="14073" max="14074" width="9" style="8"/>
    <col min="14075" max="14083" width="11.375" style="8" customWidth="1"/>
    <col min="14084" max="14326" width="9" style="8"/>
    <col min="14327" max="14327" width="3.875" style="8" customWidth="1"/>
    <col min="14328" max="14328" width="10.75" style="8" customWidth="1"/>
    <col min="14329" max="14330" width="9" style="8"/>
    <col min="14331" max="14339" width="11.375" style="8" customWidth="1"/>
    <col min="14340" max="14582" width="9" style="8"/>
    <col min="14583" max="14583" width="3.875" style="8" customWidth="1"/>
    <col min="14584" max="14584" width="10.75" style="8" customWidth="1"/>
    <col min="14585" max="14586" width="9" style="8"/>
    <col min="14587" max="14595" width="11.375" style="8" customWidth="1"/>
    <col min="14596" max="14838" width="9" style="8"/>
    <col min="14839" max="14839" width="3.875" style="8" customWidth="1"/>
    <col min="14840" max="14840" width="10.75" style="8" customWidth="1"/>
    <col min="14841" max="14842" width="9" style="8"/>
    <col min="14843" max="14851" width="11.375" style="8" customWidth="1"/>
    <col min="14852" max="15094" width="9" style="8"/>
    <col min="15095" max="15095" width="3.875" style="8" customWidth="1"/>
    <col min="15096" max="15096" width="10.75" style="8" customWidth="1"/>
    <col min="15097" max="15098" width="9" style="8"/>
    <col min="15099" max="15107" width="11.375" style="8" customWidth="1"/>
    <col min="15108" max="15350" width="9" style="8"/>
    <col min="15351" max="15351" width="3.875" style="8" customWidth="1"/>
    <col min="15352" max="15352" width="10.75" style="8" customWidth="1"/>
    <col min="15353" max="15354" width="9" style="8"/>
    <col min="15355" max="15363" width="11.375" style="8" customWidth="1"/>
    <col min="15364" max="15606" width="9" style="8"/>
    <col min="15607" max="15607" width="3.875" style="8" customWidth="1"/>
    <col min="15608" max="15608" width="10.75" style="8" customWidth="1"/>
    <col min="15609" max="15610" width="9" style="8"/>
    <col min="15611" max="15619" width="11.375" style="8" customWidth="1"/>
    <col min="15620" max="15862" width="9" style="8"/>
    <col min="15863" max="15863" width="3.875" style="8" customWidth="1"/>
    <col min="15864" max="15864" width="10.75" style="8" customWidth="1"/>
    <col min="15865" max="15866" width="9" style="8"/>
    <col min="15867" max="15875" width="11.375" style="8" customWidth="1"/>
    <col min="15876" max="16118" width="9" style="8"/>
    <col min="16119" max="16119" width="3.875" style="8" customWidth="1"/>
    <col min="16120" max="16120" width="10.75" style="8" customWidth="1"/>
    <col min="16121" max="16122" width="9" style="8"/>
    <col min="16123" max="16131" width="11.375" style="8" customWidth="1"/>
    <col min="16132" max="16384" width="9" style="8"/>
  </cols>
  <sheetData>
    <row r="1" spans="1:13" ht="15.75" customHeight="1" x14ac:dyDescent="0.25">
      <c r="J1" s="64" t="s">
        <v>0</v>
      </c>
      <c r="K1" s="64"/>
      <c r="L1" s="64"/>
      <c r="M1" s="64"/>
    </row>
    <row r="2" spans="1:13" x14ac:dyDescent="0.25">
      <c r="J2" s="64"/>
      <c r="K2" s="64"/>
      <c r="L2" s="64"/>
      <c r="M2" s="64"/>
    </row>
    <row r="3" spans="1:13" x14ac:dyDescent="0.25">
      <c r="J3" s="64"/>
      <c r="K3" s="64"/>
      <c r="L3" s="64"/>
      <c r="M3" s="64"/>
    </row>
    <row r="4" spans="1:13" x14ac:dyDescent="0.25">
      <c r="J4" s="64"/>
      <c r="K4" s="64"/>
      <c r="L4" s="64"/>
      <c r="M4" s="64"/>
    </row>
    <row r="5" spans="1:13" ht="22.5" x14ac:dyDescent="0.2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22.5" x14ac:dyDescent="0.25">
      <c r="A6" s="66" t="s">
        <v>94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54" t="s">
        <v>2</v>
      </c>
      <c r="B8" s="10">
        <v>1000000</v>
      </c>
      <c r="C8" s="11"/>
      <c r="E8" s="55" t="s">
        <v>40</v>
      </c>
      <c r="F8" s="55"/>
      <c r="G8" s="55"/>
      <c r="H8" s="55"/>
      <c r="I8" s="55"/>
      <c r="J8" s="55"/>
      <c r="K8" s="55"/>
      <c r="L8" s="55"/>
      <c r="M8" s="55"/>
    </row>
    <row r="9" spans="1:13" s="14" customFormat="1" ht="15" customHeight="1" x14ac:dyDescent="0.2">
      <c r="A9" s="54"/>
      <c r="B9" s="12" t="s">
        <v>3</v>
      </c>
      <c r="C9" s="13"/>
      <c r="E9" s="57" t="s">
        <v>4</v>
      </c>
      <c r="F9" s="57"/>
      <c r="G9" s="57"/>
      <c r="H9" s="57"/>
      <c r="I9" s="57"/>
      <c r="J9" s="57"/>
      <c r="K9" s="57"/>
      <c r="L9" s="57"/>
      <c r="M9" s="57"/>
    </row>
    <row r="10" spans="1:13" x14ac:dyDescent="0.25">
      <c r="A10" s="54" t="s">
        <v>5</v>
      </c>
      <c r="B10" s="10">
        <v>1010000</v>
      </c>
      <c r="C10" s="11"/>
      <c r="E10" s="55" t="s">
        <v>40</v>
      </c>
      <c r="F10" s="55"/>
      <c r="G10" s="55"/>
      <c r="H10" s="55"/>
      <c r="I10" s="55"/>
      <c r="J10" s="55"/>
      <c r="K10" s="55"/>
      <c r="L10" s="55"/>
      <c r="M10" s="55"/>
    </row>
    <row r="11" spans="1:13" s="14" customFormat="1" ht="15" customHeight="1" x14ac:dyDescent="0.2">
      <c r="A11" s="54"/>
      <c r="B11" s="12" t="s">
        <v>3</v>
      </c>
      <c r="C11" s="13"/>
      <c r="E11" s="50" t="s">
        <v>6</v>
      </c>
      <c r="F11" s="50"/>
      <c r="G11" s="50"/>
      <c r="H11" s="50"/>
      <c r="I11" s="50"/>
      <c r="J11" s="50"/>
      <c r="K11" s="50"/>
      <c r="L11" s="50"/>
      <c r="M11" s="50"/>
    </row>
    <row r="12" spans="1:13" s="17" customFormat="1" ht="43.5" customHeight="1" x14ac:dyDescent="0.3">
      <c r="A12" s="54" t="s">
        <v>7</v>
      </c>
      <c r="B12" s="15" t="s">
        <v>63</v>
      </c>
      <c r="C12" s="16" t="s">
        <v>64</v>
      </c>
      <c r="E12" s="56" t="s">
        <v>65</v>
      </c>
      <c r="F12" s="56"/>
      <c r="G12" s="56"/>
      <c r="H12" s="56"/>
      <c r="I12" s="56"/>
      <c r="J12" s="56"/>
      <c r="K12" s="56"/>
      <c r="L12" s="56"/>
      <c r="M12" s="56"/>
    </row>
    <row r="13" spans="1:13" s="14" customFormat="1" ht="11.25" x14ac:dyDescent="0.2">
      <c r="A13" s="54"/>
      <c r="B13" s="18" t="s">
        <v>8</v>
      </c>
      <c r="C13" s="18" t="s">
        <v>9</v>
      </c>
      <c r="E13" s="57" t="s">
        <v>10</v>
      </c>
      <c r="F13" s="57"/>
      <c r="G13" s="57"/>
      <c r="H13" s="57"/>
      <c r="I13" s="57"/>
      <c r="J13" s="57"/>
      <c r="K13" s="57"/>
      <c r="L13" s="57"/>
      <c r="M13" s="57"/>
    </row>
    <row r="14" spans="1:13" s="19" customFormat="1" ht="30.75" customHeight="1" x14ac:dyDescent="0.25">
      <c r="A14" s="53" t="s">
        <v>11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idden="1" x14ac:dyDescent="0.25">
      <c r="A15" s="20"/>
    </row>
    <row r="16" spans="1:13" x14ac:dyDescent="0.25">
      <c r="A16" s="21" t="s">
        <v>27</v>
      </c>
      <c r="B16" s="58" t="s">
        <v>12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5">
      <c r="A17" s="21">
        <v>1</v>
      </c>
      <c r="B17" s="59" t="s">
        <v>66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</row>
    <row r="18" spans="1:13" hidden="1" x14ac:dyDescent="0.25">
      <c r="A18" s="21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x14ac:dyDescent="0.25">
      <c r="A19" s="20"/>
    </row>
    <row r="20" spans="1:13" x14ac:dyDescent="0.25">
      <c r="A20" s="22" t="s">
        <v>67</v>
      </c>
    </row>
    <row r="21" spans="1:13" x14ac:dyDescent="0.25">
      <c r="A21" s="11"/>
    </row>
    <row r="22" spans="1:13" x14ac:dyDescent="0.25">
      <c r="A22" s="23" t="s">
        <v>13</v>
      </c>
    </row>
    <row r="23" spans="1:13" hidden="1" x14ac:dyDescent="0.25">
      <c r="A23" s="20"/>
    </row>
    <row r="24" spans="1:13" x14ac:dyDescent="0.25">
      <c r="A24" s="21" t="s">
        <v>27</v>
      </c>
      <c r="B24" s="58" t="s">
        <v>14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 x14ac:dyDescent="0.25">
      <c r="A25" s="24">
        <v>1</v>
      </c>
      <c r="B25" s="59" t="s">
        <v>68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</row>
    <row r="26" spans="1:13" hidden="1" x14ac:dyDescent="0.25">
      <c r="A26" s="24"/>
      <c r="B26" s="5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3" x14ac:dyDescent="0.25">
      <c r="A27" s="20"/>
    </row>
    <row r="28" spans="1:13" x14ac:dyDescent="0.25">
      <c r="A28" s="23" t="s">
        <v>15</v>
      </c>
      <c r="M28" s="11" t="s">
        <v>16</v>
      </c>
    </row>
    <row r="29" spans="1:13" hidden="1" x14ac:dyDescent="0.25"/>
    <row r="30" spans="1:13" hidden="1" x14ac:dyDescent="0.25">
      <c r="A30" s="20"/>
    </row>
    <row r="31" spans="1:13" ht="30" customHeight="1" x14ac:dyDescent="0.25">
      <c r="A31" s="58" t="s">
        <v>27</v>
      </c>
      <c r="B31" s="58" t="s">
        <v>17</v>
      </c>
      <c r="C31" s="58"/>
      <c r="D31" s="58"/>
      <c r="E31" s="58" t="s">
        <v>18</v>
      </c>
      <c r="F31" s="58"/>
      <c r="G31" s="58"/>
      <c r="H31" s="58" t="s">
        <v>19</v>
      </c>
      <c r="I31" s="58"/>
      <c r="J31" s="58"/>
      <c r="K31" s="58" t="s">
        <v>20</v>
      </c>
      <c r="L31" s="58"/>
      <c r="M31" s="58"/>
    </row>
    <row r="32" spans="1:13" ht="33" customHeight="1" x14ac:dyDescent="0.25">
      <c r="A32" s="58"/>
      <c r="B32" s="58"/>
      <c r="C32" s="58"/>
      <c r="D32" s="58"/>
      <c r="E32" s="21" t="s">
        <v>21</v>
      </c>
      <c r="F32" s="21" t="s">
        <v>22</v>
      </c>
      <c r="G32" s="21" t="s">
        <v>23</v>
      </c>
      <c r="H32" s="21" t="s">
        <v>21</v>
      </c>
      <c r="I32" s="21" t="s">
        <v>22</v>
      </c>
      <c r="J32" s="21" t="s">
        <v>23</v>
      </c>
      <c r="K32" s="21" t="s">
        <v>21</v>
      </c>
      <c r="L32" s="21" t="s">
        <v>22</v>
      </c>
      <c r="M32" s="21" t="s">
        <v>23</v>
      </c>
    </row>
    <row r="33" spans="1:13" x14ac:dyDescent="0.25">
      <c r="A33" s="21">
        <v>1</v>
      </c>
      <c r="B33" s="58">
        <v>2</v>
      </c>
      <c r="C33" s="58"/>
      <c r="D33" s="58"/>
      <c r="E33" s="21">
        <v>3</v>
      </c>
      <c r="F33" s="21">
        <v>4</v>
      </c>
      <c r="G33" s="21">
        <v>5</v>
      </c>
      <c r="H33" s="21">
        <v>6</v>
      </c>
      <c r="I33" s="21">
        <v>7</v>
      </c>
      <c r="J33" s="21">
        <v>8</v>
      </c>
      <c r="K33" s="21">
        <v>9</v>
      </c>
      <c r="L33" s="21">
        <v>10</v>
      </c>
      <c r="M33" s="21">
        <v>11</v>
      </c>
    </row>
    <row r="34" spans="1:13" ht="16.5" thickBot="1" x14ac:dyDescent="0.3">
      <c r="A34" s="25">
        <v>1</v>
      </c>
      <c r="B34" s="67" t="s">
        <v>69</v>
      </c>
      <c r="C34" s="68"/>
      <c r="D34" s="69"/>
      <c r="E34" s="48">
        <v>845000</v>
      </c>
      <c r="F34" s="48"/>
      <c r="G34" s="48">
        <f>SUM(E34:F34)</f>
        <v>845000</v>
      </c>
      <c r="H34" s="48">
        <v>838715.29</v>
      </c>
      <c r="I34" s="48"/>
      <c r="J34" s="48">
        <f>SUM(H34:I34)</f>
        <v>838715.29</v>
      </c>
      <c r="K34" s="48">
        <f>H34-E34</f>
        <v>-6284.7099999999627</v>
      </c>
      <c r="L34" s="48">
        <f>I34-F34</f>
        <v>0</v>
      </c>
      <c r="M34" s="48">
        <f>SUM(K34:L34)</f>
        <v>-6284.7099999999627</v>
      </c>
    </row>
    <row r="35" spans="1:13" hidden="1" x14ac:dyDescent="0.25">
      <c r="A35" s="25">
        <v>2</v>
      </c>
      <c r="B35" s="61" t="s">
        <v>41</v>
      </c>
      <c r="C35" s="62"/>
      <c r="D35" s="63"/>
      <c r="E35" s="49"/>
      <c r="F35" s="49"/>
      <c r="G35" s="49">
        <f t="shared" ref="G35:G36" si="0">SUM(E35:F35)</f>
        <v>0</v>
      </c>
      <c r="H35" s="49"/>
      <c r="I35" s="49"/>
      <c r="J35" s="49">
        <f t="shared" ref="J35:J36" si="1">SUM(H35:I35)</f>
        <v>0</v>
      </c>
      <c r="K35" s="49">
        <f t="shared" ref="K35:L36" si="2">H35-E35</f>
        <v>0</v>
      </c>
      <c r="L35" s="49">
        <f t="shared" si="2"/>
        <v>0</v>
      </c>
      <c r="M35" s="49">
        <f t="shared" ref="M35:M36" si="3">SUM(K35:L35)</f>
        <v>0</v>
      </c>
    </row>
    <row r="36" spans="1:13" ht="16.5" hidden="1" thickBot="1" x14ac:dyDescent="0.3">
      <c r="A36" s="26">
        <v>3</v>
      </c>
      <c r="B36" s="67" t="s">
        <v>91</v>
      </c>
      <c r="C36" s="68"/>
      <c r="D36" s="69"/>
      <c r="E36" s="48"/>
      <c r="F36" s="48"/>
      <c r="G36" s="48">
        <f t="shared" si="0"/>
        <v>0</v>
      </c>
      <c r="H36" s="48"/>
      <c r="I36" s="48"/>
      <c r="J36" s="48">
        <f t="shared" si="1"/>
        <v>0</v>
      </c>
      <c r="K36" s="48">
        <f t="shared" si="2"/>
        <v>0</v>
      </c>
      <c r="L36" s="48">
        <f t="shared" si="2"/>
        <v>0</v>
      </c>
      <c r="M36" s="48">
        <f t="shared" si="3"/>
        <v>0</v>
      </c>
    </row>
    <row r="37" spans="1:13" x14ac:dyDescent="0.25">
      <c r="A37" s="27"/>
      <c r="B37" s="60" t="s">
        <v>24</v>
      </c>
      <c r="C37" s="60"/>
      <c r="D37" s="60"/>
      <c r="E37" s="49">
        <f>SUM(E34:E36)</f>
        <v>845000</v>
      </c>
      <c r="F37" s="49">
        <f t="shared" ref="F37:G37" si="4">SUM(F34:F36)</f>
        <v>0</v>
      </c>
      <c r="G37" s="49">
        <f t="shared" si="4"/>
        <v>845000</v>
      </c>
      <c r="H37" s="49">
        <f>SUM(H34:H36)</f>
        <v>838715.29</v>
      </c>
      <c r="I37" s="49">
        <f t="shared" ref="I37:M37" si="5">SUM(I34:I36)</f>
        <v>0</v>
      </c>
      <c r="J37" s="49">
        <f t="shared" si="5"/>
        <v>838715.29</v>
      </c>
      <c r="K37" s="49">
        <f t="shared" si="5"/>
        <v>-6284.7099999999627</v>
      </c>
      <c r="L37" s="49">
        <f t="shared" si="5"/>
        <v>0</v>
      </c>
      <c r="M37" s="49">
        <f t="shared" si="5"/>
        <v>-6284.7099999999627</v>
      </c>
    </row>
    <row r="38" spans="1:13" ht="32.25" customHeight="1" x14ac:dyDescent="0.25">
      <c r="A38" s="70" t="s">
        <v>25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 ht="18.75" customHeight="1" x14ac:dyDescent="0.25">
      <c r="A39" s="7"/>
      <c r="B39" s="73" t="s">
        <v>95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3" ht="19.5" customHeight="1" x14ac:dyDescent="0.25">
      <c r="A40" s="2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5">
      <c r="A41" s="72" t="s">
        <v>26</v>
      </c>
      <c r="B41" s="72"/>
      <c r="C41" s="72"/>
      <c r="D41" s="72"/>
      <c r="E41" s="72"/>
      <c r="F41" s="72"/>
      <c r="G41" s="72"/>
      <c r="H41" s="72"/>
      <c r="I41" s="72"/>
      <c r="J41" s="11"/>
      <c r="K41" s="11"/>
      <c r="L41" s="11"/>
      <c r="M41" s="11" t="s">
        <v>16</v>
      </c>
    </row>
    <row r="42" spans="1:13" ht="12.75" hidden="1" x14ac:dyDescent="0.25">
      <c r="A42" s="20"/>
    </row>
    <row r="43" spans="1:13" ht="24.75" customHeight="1" x14ac:dyDescent="0.25">
      <c r="A43" s="58" t="s">
        <v>27</v>
      </c>
      <c r="B43" s="58" t="s">
        <v>28</v>
      </c>
      <c r="C43" s="58"/>
      <c r="D43" s="58"/>
      <c r="E43" s="58" t="s">
        <v>18</v>
      </c>
      <c r="F43" s="58"/>
      <c r="G43" s="58"/>
      <c r="H43" s="58" t="s">
        <v>19</v>
      </c>
      <c r="I43" s="58"/>
      <c r="J43" s="58"/>
      <c r="K43" s="58" t="s">
        <v>20</v>
      </c>
      <c r="L43" s="58"/>
      <c r="M43" s="58"/>
    </row>
    <row r="44" spans="1:13" ht="31.5" customHeight="1" x14ac:dyDescent="0.25">
      <c r="A44" s="58"/>
      <c r="B44" s="58"/>
      <c r="C44" s="58"/>
      <c r="D44" s="58"/>
      <c r="E44" s="21" t="s">
        <v>21</v>
      </c>
      <c r="F44" s="21" t="s">
        <v>22</v>
      </c>
      <c r="G44" s="21" t="s">
        <v>23</v>
      </c>
      <c r="H44" s="21" t="s">
        <v>21</v>
      </c>
      <c r="I44" s="21" t="s">
        <v>22</v>
      </c>
      <c r="J44" s="21" t="s">
        <v>23</v>
      </c>
      <c r="K44" s="21" t="s">
        <v>21</v>
      </c>
      <c r="L44" s="21" t="s">
        <v>22</v>
      </c>
      <c r="M44" s="21" t="s">
        <v>23</v>
      </c>
    </row>
    <row r="45" spans="1:13" x14ac:dyDescent="0.25">
      <c r="A45" s="21">
        <v>1</v>
      </c>
      <c r="B45" s="58">
        <v>2</v>
      </c>
      <c r="C45" s="58"/>
      <c r="D45" s="58"/>
      <c r="E45" s="21">
        <v>3</v>
      </c>
      <c r="F45" s="21">
        <v>4</v>
      </c>
      <c r="G45" s="21">
        <v>5</v>
      </c>
      <c r="H45" s="21">
        <v>6</v>
      </c>
      <c r="I45" s="21">
        <v>7</v>
      </c>
      <c r="J45" s="21">
        <v>8</v>
      </c>
      <c r="K45" s="21">
        <v>9</v>
      </c>
      <c r="L45" s="21">
        <v>10</v>
      </c>
      <c r="M45" s="21">
        <v>11</v>
      </c>
    </row>
    <row r="46" spans="1:13" ht="37.5" customHeight="1" x14ac:dyDescent="0.25">
      <c r="A46" s="24">
        <v>1</v>
      </c>
      <c r="B46" s="59" t="s">
        <v>96</v>
      </c>
      <c r="C46" s="51"/>
      <c r="D46" s="52"/>
      <c r="E46" s="21"/>
      <c r="F46" s="21"/>
      <c r="G46" s="21">
        <f t="shared" ref="G46:G47" si="6">SUM(E46:F46)</f>
        <v>0</v>
      </c>
      <c r="H46" s="21"/>
      <c r="I46" s="21"/>
      <c r="J46" s="21">
        <f t="shared" ref="J46:J47" si="7">SUM(H46:I46)</f>
        <v>0</v>
      </c>
      <c r="K46" s="21">
        <f>E46-H46</f>
        <v>0</v>
      </c>
      <c r="L46" s="21">
        <f t="shared" ref="L46:M46" si="8">F46-I46</f>
        <v>0</v>
      </c>
      <c r="M46" s="21">
        <f t="shared" si="8"/>
        <v>0</v>
      </c>
    </row>
    <row r="47" spans="1:13" hidden="1" x14ac:dyDescent="0.25">
      <c r="A47" s="24">
        <v>2</v>
      </c>
      <c r="B47" s="59"/>
      <c r="C47" s="51"/>
      <c r="D47" s="52"/>
      <c r="E47" s="21"/>
      <c r="F47" s="21"/>
      <c r="G47" s="21">
        <f t="shared" si="6"/>
        <v>0</v>
      </c>
      <c r="H47" s="21"/>
      <c r="I47" s="21"/>
      <c r="J47" s="21">
        <f t="shared" si="7"/>
        <v>0</v>
      </c>
      <c r="K47" s="21">
        <f>E47-H47</f>
        <v>0</v>
      </c>
      <c r="L47" s="21">
        <f t="shared" ref="L47" si="9">F47-I47</f>
        <v>0</v>
      </c>
      <c r="M47" s="21">
        <f t="shared" ref="M47" si="10">G47-J47</f>
        <v>0</v>
      </c>
    </row>
    <row r="48" spans="1:13" x14ac:dyDescent="0.25">
      <c r="A48" s="20"/>
    </row>
    <row r="49" spans="1:13" x14ac:dyDescent="0.25">
      <c r="A49" s="23" t="s">
        <v>29</v>
      </c>
    </row>
    <row r="50" spans="1:13" hidden="1" x14ac:dyDescent="0.25">
      <c r="A50" s="20"/>
    </row>
    <row r="51" spans="1:13" ht="29.25" customHeight="1" x14ac:dyDescent="0.25">
      <c r="A51" s="58" t="s">
        <v>27</v>
      </c>
      <c r="B51" s="58" t="s">
        <v>30</v>
      </c>
      <c r="C51" s="58" t="s">
        <v>31</v>
      </c>
      <c r="D51" s="58" t="s">
        <v>32</v>
      </c>
      <c r="E51" s="58" t="s">
        <v>18</v>
      </c>
      <c r="F51" s="58"/>
      <c r="G51" s="58"/>
      <c r="H51" s="58" t="s">
        <v>33</v>
      </c>
      <c r="I51" s="58"/>
      <c r="J51" s="58"/>
      <c r="K51" s="58" t="s">
        <v>20</v>
      </c>
      <c r="L51" s="58"/>
      <c r="M51" s="58"/>
    </row>
    <row r="52" spans="1:13" ht="27" customHeight="1" x14ac:dyDescent="0.25">
      <c r="A52" s="58"/>
      <c r="B52" s="58"/>
      <c r="C52" s="58"/>
      <c r="D52" s="58"/>
      <c r="E52" s="21" t="s">
        <v>21</v>
      </c>
      <c r="F52" s="21" t="s">
        <v>22</v>
      </c>
      <c r="G52" s="21" t="s">
        <v>23</v>
      </c>
      <c r="H52" s="21" t="s">
        <v>21</v>
      </c>
      <c r="I52" s="21" t="s">
        <v>22</v>
      </c>
      <c r="J52" s="21" t="s">
        <v>23</v>
      </c>
      <c r="K52" s="21" t="s">
        <v>21</v>
      </c>
      <c r="L52" s="21" t="s">
        <v>22</v>
      </c>
      <c r="M52" s="21" t="s">
        <v>23</v>
      </c>
    </row>
    <row r="53" spans="1:13" x14ac:dyDescent="0.25">
      <c r="A53" s="21">
        <v>1</v>
      </c>
      <c r="B53" s="21">
        <v>2</v>
      </c>
      <c r="C53" s="21">
        <v>3</v>
      </c>
      <c r="D53" s="21">
        <v>4</v>
      </c>
      <c r="E53" s="21">
        <v>5</v>
      </c>
      <c r="F53" s="21">
        <v>6</v>
      </c>
      <c r="G53" s="21">
        <v>7</v>
      </c>
      <c r="H53" s="21">
        <v>8</v>
      </c>
      <c r="I53" s="21">
        <v>9</v>
      </c>
      <c r="J53" s="21">
        <v>10</v>
      </c>
      <c r="K53" s="21">
        <v>11</v>
      </c>
      <c r="L53" s="21">
        <v>12</v>
      </c>
      <c r="M53" s="21">
        <v>13</v>
      </c>
    </row>
    <row r="54" spans="1:13" x14ac:dyDescent="0.25">
      <c r="A54" s="21">
        <v>1</v>
      </c>
      <c r="B54" s="28" t="s">
        <v>47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x14ac:dyDescent="0.25">
      <c r="A55" s="25">
        <v>1</v>
      </c>
      <c r="B55" s="3" t="s">
        <v>70</v>
      </c>
      <c r="C55" s="4" t="s">
        <v>43</v>
      </c>
      <c r="D55" s="1" t="s">
        <v>76</v>
      </c>
      <c r="E55" s="21">
        <v>1</v>
      </c>
      <c r="F55" s="21" t="s">
        <v>48</v>
      </c>
      <c r="G55" s="29">
        <f>SUM(E55:F55)</f>
        <v>1</v>
      </c>
      <c r="H55" s="21">
        <v>1</v>
      </c>
      <c r="I55" s="21" t="s">
        <v>48</v>
      </c>
      <c r="J55" s="29">
        <f>SUM(H55:I55)</f>
        <v>1</v>
      </c>
      <c r="K55" s="21">
        <f>H55-E55</f>
        <v>0</v>
      </c>
      <c r="L55" s="21" t="s">
        <v>48</v>
      </c>
      <c r="M55" s="29">
        <f>SUM(K55:L55)</f>
        <v>0</v>
      </c>
    </row>
    <row r="56" spans="1:13" x14ac:dyDescent="0.25">
      <c r="A56" s="25">
        <v>2</v>
      </c>
      <c r="B56" s="3" t="s">
        <v>71</v>
      </c>
      <c r="C56" s="4" t="s">
        <v>43</v>
      </c>
      <c r="D56" s="1" t="s">
        <v>76</v>
      </c>
      <c r="E56" s="21">
        <v>1</v>
      </c>
      <c r="F56" s="21" t="s">
        <v>48</v>
      </c>
      <c r="G56" s="29">
        <f t="shared" ref="G56:G61" si="11">SUM(E56:F56)</f>
        <v>1</v>
      </c>
      <c r="H56" s="21">
        <v>1</v>
      </c>
      <c r="I56" s="21" t="s">
        <v>48</v>
      </c>
      <c r="J56" s="29">
        <f t="shared" ref="J56:J61" si="12">SUM(H56:I56)</f>
        <v>1</v>
      </c>
      <c r="K56" s="21">
        <f t="shared" ref="K56:K60" si="13">H56-E56</f>
        <v>0</v>
      </c>
      <c r="L56" s="21" t="s">
        <v>48</v>
      </c>
      <c r="M56" s="29">
        <f t="shared" ref="M56:M61" si="14">SUM(K56:L56)</f>
        <v>0</v>
      </c>
    </row>
    <row r="57" spans="1:13" x14ac:dyDescent="0.25">
      <c r="A57" s="25">
        <v>3</v>
      </c>
      <c r="B57" s="3" t="s">
        <v>72</v>
      </c>
      <c r="C57" s="4" t="s">
        <v>43</v>
      </c>
      <c r="D57" s="1" t="s">
        <v>45</v>
      </c>
      <c r="E57" s="21">
        <v>5</v>
      </c>
      <c r="F57" s="21" t="s">
        <v>48</v>
      </c>
      <c r="G57" s="29">
        <f t="shared" si="11"/>
        <v>5</v>
      </c>
      <c r="H57" s="6">
        <f>H58</f>
        <v>5</v>
      </c>
      <c r="I57" s="21" t="s">
        <v>48</v>
      </c>
      <c r="J57" s="29">
        <f t="shared" si="12"/>
        <v>5</v>
      </c>
      <c r="K57" s="21">
        <f t="shared" si="13"/>
        <v>0</v>
      </c>
      <c r="L57" s="21" t="s">
        <v>48</v>
      </c>
      <c r="M57" s="29">
        <f t="shared" si="14"/>
        <v>0</v>
      </c>
    </row>
    <row r="58" spans="1:13" ht="31.5" x14ac:dyDescent="0.25">
      <c r="A58" s="25">
        <v>4</v>
      </c>
      <c r="B58" s="3" t="s">
        <v>73</v>
      </c>
      <c r="C58" s="4" t="s">
        <v>43</v>
      </c>
      <c r="D58" s="1" t="s">
        <v>45</v>
      </c>
      <c r="E58" s="21">
        <v>5</v>
      </c>
      <c r="F58" s="21" t="s">
        <v>48</v>
      </c>
      <c r="G58" s="29">
        <f t="shared" si="11"/>
        <v>5</v>
      </c>
      <c r="H58" s="6">
        <v>5</v>
      </c>
      <c r="I58" s="21" t="s">
        <v>48</v>
      </c>
      <c r="J58" s="29">
        <f t="shared" si="12"/>
        <v>5</v>
      </c>
      <c r="K58" s="21">
        <f t="shared" si="13"/>
        <v>0</v>
      </c>
      <c r="L58" s="21" t="s">
        <v>48</v>
      </c>
      <c r="M58" s="29">
        <f t="shared" si="14"/>
        <v>0</v>
      </c>
    </row>
    <row r="59" spans="1:13" ht="47.25" x14ac:dyDescent="0.25">
      <c r="A59" s="25">
        <v>5</v>
      </c>
      <c r="B59" s="3" t="s">
        <v>74</v>
      </c>
      <c r="C59" s="4" t="s">
        <v>44</v>
      </c>
      <c r="D59" s="2" t="s">
        <v>77</v>
      </c>
      <c r="E59" s="21">
        <f>E34</f>
        <v>845000</v>
      </c>
      <c r="F59" s="21" t="s">
        <v>48</v>
      </c>
      <c r="G59" s="29">
        <f t="shared" si="11"/>
        <v>845000</v>
      </c>
      <c r="H59" s="21">
        <f>H34</f>
        <v>838715.29</v>
      </c>
      <c r="I59" s="21" t="s">
        <v>48</v>
      </c>
      <c r="J59" s="29">
        <f t="shared" si="12"/>
        <v>838715.29</v>
      </c>
      <c r="K59" s="21">
        <f t="shared" si="13"/>
        <v>-6284.7099999999627</v>
      </c>
      <c r="L59" s="21" t="s">
        <v>48</v>
      </c>
      <c r="M59" s="29">
        <f t="shared" si="14"/>
        <v>-6284.7099999999627</v>
      </c>
    </row>
    <row r="60" spans="1:13" ht="63.75" hidden="1" x14ac:dyDescent="0.25">
      <c r="A60" s="25"/>
      <c r="B60" s="3" t="s">
        <v>42</v>
      </c>
      <c r="C60" s="4" t="s">
        <v>44</v>
      </c>
      <c r="D60" s="2" t="s">
        <v>46</v>
      </c>
      <c r="E60" s="21">
        <f>E35</f>
        <v>0</v>
      </c>
      <c r="F60" s="21" t="s">
        <v>48</v>
      </c>
      <c r="G60" s="29">
        <f t="shared" si="11"/>
        <v>0</v>
      </c>
      <c r="H60" s="21">
        <f>H35</f>
        <v>0</v>
      </c>
      <c r="I60" s="21" t="s">
        <v>48</v>
      </c>
      <c r="J60" s="29">
        <f t="shared" si="12"/>
        <v>0</v>
      </c>
      <c r="K60" s="21">
        <f t="shared" si="13"/>
        <v>0</v>
      </c>
      <c r="L60" s="21" t="s">
        <v>48</v>
      </c>
      <c r="M60" s="29">
        <f t="shared" si="14"/>
        <v>0</v>
      </c>
    </row>
    <row r="61" spans="1:13" s="33" customFormat="1" ht="47.25" hidden="1" x14ac:dyDescent="0.25">
      <c r="A61" s="30"/>
      <c r="B61" s="3" t="s">
        <v>75</v>
      </c>
      <c r="C61" s="4" t="s">
        <v>44</v>
      </c>
      <c r="D61" s="2" t="s">
        <v>62</v>
      </c>
      <c r="E61" s="31" t="s">
        <v>48</v>
      </c>
      <c r="F61" s="31"/>
      <c r="G61" s="32">
        <f t="shared" si="11"/>
        <v>0</v>
      </c>
      <c r="H61" s="31" t="s">
        <v>48</v>
      </c>
      <c r="I61" s="31">
        <f>I36</f>
        <v>0</v>
      </c>
      <c r="J61" s="32">
        <f t="shared" si="12"/>
        <v>0</v>
      </c>
      <c r="K61" s="31" t="s">
        <v>48</v>
      </c>
      <c r="L61" s="31">
        <f>I61-F61</f>
        <v>0</v>
      </c>
      <c r="M61" s="32">
        <f t="shared" si="14"/>
        <v>0</v>
      </c>
    </row>
    <row r="62" spans="1:13" x14ac:dyDescent="0.25">
      <c r="A62" s="58" t="s">
        <v>34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idden="1" x14ac:dyDescent="0.25">
      <c r="A63" s="34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2"/>
    </row>
    <row r="64" spans="1:13" x14ac:dyDescent="0.25">
      <c r="A64" s="47"/>
      <c r="B64" s="51" t="s">
        <v>97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2"/>
    </row>
    <row r="65" spans="1:13" ht="16.5" thickBot="1" x14ac:dyDescent="0.3">
      <c r="A65" s="46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5"/>
    </row>
    <row r="66" spans="1:13" x14ac:dyDescent="0.25">
      <c r="A66" s="27">
        <v>2</v>
      </c>
      <c r="B66" s="35" t="s">
        <v>49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1:13" ht="82.9" customHeight="1" x14ac:dyDescent="0.25">
      <c r="A67" s="25">
        <v>1</v>
      </c>
      <c r="B67" s="3" t="s">
        <v>78</v>
      </c>
      <c r="C67" s="4" t="s">
        <v>43</v>
      </c>
      <c r="D67" s="2" t="s">
        <v>81</v>
      </c>
      <c r="E67" s="21">
        <v>6</v>
      </c>
      <c r="F67" s="21"/>
      <c r="G67" s="29">
        <f t="shared" ref="G67:G70" si="15">SUM(E67:F67)</f>
        <v>6</v>
      </c>
      <c r="H67" s="21">
        <v>6</v>
      </c>
      <c r="I67" s="21"/>
      <c r="J67" s="29">
        <f t="shared" ref="J67:J70" si="16">SUM(H67:I67)</f>
        <v>6</v>
      </c>
      <c r="K67" s="21">
        <f>H67-E67</f>
        <v>0</v>
      </c>
      <c r="L67" s="21">
        <f>I67-F67</f>
        <v>0</v>
      </c>
      <c r="M67" s="29">
        <f t="shared" ref="M67:M70" si="17">SUM(K67:L67)</f>
        <v>0</v>
      </c>
    </row>
    <row r="68" spans="1:13" x14ac:dyDescent="0.25">
      <c r="A68" s="25">
        <v>2</v>
      </c>
      <c r="B68" s="3" t="s">
        <v>79</v>
      </c>
      <c r="C68" s="4" t="s">
        <v>80</v>
      </c>
      <c r="D68" s="2" t="s">
        <v>82</v>
      </c>
      <c r="E68" s="21">
        <v>0.6</v>
      </c>
      <c r="F68" s="21"/>
      <c r="G68" s="29">
        <f t="shared" si="15"/>
        <v>0.6</v>
      </c>
      <c r="H68" s="21">
        <v>0.6</v>
      </c>
      <c r="I68" s="21"/>
      <c r="J68" s="29">
        <f t="shared" si="16"/>
        <v>0.6</v>
      </c>
      <c r="K68" s="21"/>
      <c r="L68" s="21"/>
      <c r="M68" s="29">
        <f t="shared" si="17"/>
        <v>0</v>
      </c>
    </row>
    <row r="69" spans="1:13" ht="63.75" hidden="1" x14ac:dyDescent="0.25">
      <c r="A69" s="25"/>
      <c r="B69" s="3" t="s">
        <v>50</v>
      </c>
      <c r="C69" s="4" t="s">
        <v>44</v>
      </c>
      <c r="D69" s="2" t="s">
        <v>46</v>
      </c>
      <c r="E69" s="21"/>
      <c r="F69" s="21"/>
      <c r="G69" s="29">
        <f t="shared" si="15"/>
        <v>0</v>
      </c>
      <c r="H69" s="21"/>
      <c r="I69" s="21"/>
      <c r="J69" s="29">
        <f t="shared" si="16"/>
        <v>0</v>
      </c>
      <c r="K69" s="21"/>
      <c r="L69" s="21"/>
      <c r="M69" s="29">
        <f t="shared" si="17"/>
        <v>0</v>
      </c>
    </row>
    <row r="70" spans="1:13" ht="31.5" hidden="1" x14ac:dyDescent="0.25">
      <c r="A70" s="24"/>
      <c r="B70" s="3" t="s">
        <v>90</v>
      </c>
      <c r="C70" s="4" t="s">
        <v>43</v>
      </c>
      <c r="D70" s="2" t="s">
        <v>51</v>
      </c>
      <c r="E70" s="21"/>
      <c r="F70" s="21"/>
      <c r="G70" s="29">
        <f t="shared" si="15"/>
        <v>0</v>
      </c>
      <c r="H70" s="21"/>
      <c r="I70" s="21"/>
      <c r="J70" s="29">
        <f t="shared" si="16"/>
        <v>0</v>
      </c>
      <c r="K70" s="21">
        <f t="shared" ref="K70" si="18">H70-E70</f>
        <v>0</v>
      </c>
      <c r="L70" s="21">
        <f t="shared" ref="L70" si="19">I70-F70</f>
        <v>0</v>
      </c>
      <c r="M70" s="29">
        <f t="shared" si="17"/>
        <v>0</v>
      </c>
    </row>
    <row r="71" spans="1:13" x14ac:dyDescent="0.25">
      <c r="A71" s="58" t="s">
        <v>34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x14ac:dyDescent="0.25">
      <c r="A72" s="21"/>
      <c r="B72" s="59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2"/>
    </row>
    <row r="73" spans="1:13" ht="16.5" hidden="1" thickBot="1" x14ac:dyDescent="0.3">
      <c r="A73" s="36"/>
      <c r="B73" s="6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9"/>
    </row>
    <row r="74" spans="1:13" x14ac:dyDescent="0.25">
      <c r="A74" s="27">
        <v>3</v>
      </c>
      <c r="B74" s="35" t="s">
        <v>52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3" ht="63.75" x14ac:dyDescent="0.25">
      <c r="A75" s="24">
        <v>1</v>
      </c>
      <c r="B75" s="3" t="s">
        <v>83</v>
      </c>
      <c r="C75" s="21" t="s">
        <v>44</v>
      </c>
      <c r="D75" s="2" t="s">
        <v>84</v>
      </c>
      <c r="E75" s="21">
        <f>ROUND(E34/$E$57,0)</f>
        <v>169000</v>
      </c>
      <c r="F75" s="6">
        <f>ROUND(F37/$E$57,2)</f>
        <v>0</v>
      </c>
      <c r="G75" s="29">
        <f>ROUND((G37-G35)/$E$57,2)</f>
        <v>169000</v>
      </c>
      <c r="H75" s="6">
        <f>ROUND(H34/$H$57,0)</f>
        <v>167743</v>
      </c>
      <c r="I75" s="6">
        <f>ROUND(I37/$H$57,2)</f>
        <v>0</v>
      </c>
      <c r="J75" s="6">
        <f>ROUND((J37-J35)/$H$57,2)</f>
        <v>167743.06</v>
      </c>
      <c r="K75" s="6">
        <f>H75-E75</f>
        <v>-1257</v>
      </c>
      <c r="L75" s="21">
        <f>I75-F75</f>
        <v>0</v>
      </c>
      <c r="M75" s="29">
        <f t="shared" ref="M75:M76" si="20">SUM(K75:L75)</f>
        <v>-1257</v>
      </c>
    </row>
    <row r="76" spans="1:13" ht="102" hidden="1" x14ac:dyDescent="0.25">
      <c r="A76" s="24"/>
      <c r="B76" s="3" t="s">
        <v>88</v>
      </c>
      <c r="C76" s="21" t="s">
        <v>44</v>
      </c>
      <c r="D76" s="2" t="s">
        <v>89</v>
      </c>
      <c r="E76" s="21">
        <f>ROUND(E36/$E$57,2)</f>
        <v>0</v>
      </c>
      <c r="F76" s="6" t="e">
        <f>ROUND(F36/F70,2)</f>
        <v>#DIV/0!</v>
      </c>
      <c r="G76" s="29" t="e">
        <f t="shared" ref="G76" si="21">SUM(E76:F76)</f>
        <v>#DIV/0!</v>
      </c>
      <c r="H76" s="6" t="s">
        <v>48</v>
      </c>
      <c r="I76" s="6" t="e">
        <f>ROUND(I36/I70,2)</f>
        <v>#DIV/0!</v>
      </c>
      <c r="J76" s="29" t="e">
        <f t="shared" ref="J76" si="22">SUM(H76:I76)</f>
        <v>#DIV/0!</v>
      </c>
      <c r="K76" s="21" t="s">
        <v>48</v>
      </c>
      <c r="L76" s="21" t="e">
        <f>I76-F76</f>
        <v>#DIV/0!</v>
      </c>
      <c r="M76" s="29" t="e">
        <f t="shared" si="20"/>
        <v>#DIV/0!</v>
      </c>
    </row>
    <row r="77" spans="1:13" x14ac:dyDescent="0.25">
      <c r="A77" s="58" t="s">
        <v>34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x14ac:dyDescent="0.25">
      <c r="A78" s="21"/>
      <c r="B78" s="59" t="s">
        <v>98</v>
      </c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2"/>
    </row>
    <row r="79" spans="1:13" ht="16.5" thickBot="1" x14ac:dyDescent="0.3">
      <c r="A79" s="36"/>
      <c r="B79" s="6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9"/>
    </row>
    <row r="80" spans="1:13" x14ac:dyDescent="0.25">
      <c r="A80" s="27">
        <v>4</v>
      </c>
      <c r="B80" s="35" t="s">
        <v>53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38.25" x14ac:dyDescent="0.25">
      <c r="A81" s="24">
        <v>1</v>
      </c>
      <c r="B81" s="3" t="s">
        <v>85</v>
      </c>
      <c r="C81" s="4" t="s">
        <v>55</v>
      </c>
      <c r="D81" s="2" t="s">
        <v>86</v>
      </c>
      <c r="E81" s="21">
        <v>100</v>
      </c>
      <c r="F81" s="21" t="s">
        <v>48</v>
      </c>
      <c r="G81" s="29">
        <f t="shared" ref="G81:G83" si="23">SUM(E81:F81)</f>
        <v>100</v>
      </c>
      <c r="H81" s="21">
        <v>100</v>
      </c>
      <c r="I81" s="21" t="s">
        <v>48</v>
      </c>
      <c r="J81" s="29">
        <f t="shared" ref="J81:J83" si="24">SUM(H81:I81)</f>
        <v>100</v>
      </c>
      <c r="K81" s="21">
        <f t="shared" ref="K81:L83" si="25">H81-E81</f>
        <v>0</v>
      </c>
      <c r="L81" s="21" t="s">
        <v>48</v>
      </c>
      <c r="M81" s="29">
        <f t="shared" ref="M81:M83" si="26">SUM(K81:L81)</f>
        <v>0</v>
      </c>
    </row>
    <row r="82" spans="1:13" ht="139.15" hidden="1" customHeight="1" x14ac:dyDescent="0.25">
      <c r="A82" s="24"/>
      <c r="B82" s="3" t="s">
        <v>54</v>
      </c>
      <c r="C82" s="4" t="s">
        <v>55</v>
      </c>
      <c r="D82" s="2" t="s">
        <v>56</v>
      </c>
      <c r="E82" s="21" t="e">
        <f>ROUND(E35/H35*100,2)</f>
        <v>#DIV/0!</v>
      </c>
      <c r="F82" s="21" t="s">
        <v>48</v>
      </c>
      <c r="G82" s="29" t="e">
        <f t="shared" si="23"/>
        <v>#DIV/0!</v>
      </c>
      <c r="H82" s="21" t="e">
        <f>ROUND(H35/E35*100,2)</f>
        <v>#DIV/0!</v>
      </c>
      <c r="I82" s="21" t="s">
        <v>48</v>
      </c>
      <c r="J82" s="29" t="e">
        <f t="shared" si="24"/>
        <v>#DIV/0!</v>
      </c>
      <c r="K82" s="21" t="e">
        <f t="shared" ref="K82" si="27">H82-E82</f>
        <v>#DIV/0!</v>
      </c>
      <c r="L82" s="21" t="s">
        <v>48</v>
      </c>
      <c r="M82" s="29" t="e">
        <f t="shared" si="26"/>
        <v>#DIV/0!</v>
      </c>
    </row>
    <row r="83" spans="1:13" ht="76.5" hidden="1" x14ac:dyDescent="0.25">
      <c r="A83" s="24"/>
      <c r="B83" s="3" t="s">
        <v>92</v>
      </c>
      <c r="C83" s="4" t="s">
        <v>55</v>
      </c>
      <c r="D83" s="2" t="s">
        <v>57</v>
      </c>
      <c r="E83" s="21" t="s">
        <v>48</v>
      </c>
      <c r="F83" s="21" t="e">
        <f>ROUND(I36/F36*100,2)</f>
        <v>#DIV/0!</v>
      </c>
      <c r="G83" s="29" t="e">
        <f t="shared" si="23"/>
        <v>#DIV/0!</v>
      </c>
      <c r="H83" s="21" t="s">
        <v>48</v>
      </c>
      <c r="I83" s="6" t="e">
        <f>ROUND(I61/F61*100,2)</f>
        <v>#DIV/0!</v>
      </c>
      <c r="J83" s="29" t="e">
        <f t="shared" si="24"/>
        <v>#DIV/0!</v>
      </c>
      <c r="K83" s="21" t="s">
        <v>48</v>
      </c>
      <c r="L83" s="21" t="e">
        <f t="shared" si="25"/>
        <v>#DIV/0!</v>
      </c>
      <c r="M83" s="29" t="e">
        <f t="shared" si="26"/>
        <v>#DIV/0!</v>
      </c>
    </row>
    <row r="84" spans="1:13" x14ac:dyDescent="0.25">
      <c r="A84" s="58" t="s">
        <v>34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idden="1" x14ac:dyDescent="0.25">
      <c r="A85" s="21"/>
      <c r="B85" s="59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2"/>
    </row>
    <row r="86" spans="1:13" x14ac:dyDescent="0.25">
      <c r="A86" s="21"/>
      <c r="B86" s="59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2"/>
    </row>
    <row r="87" spans="1:13" x14ac:dyDescent="0.25">
      <c r="A87" s="58" t="s">
        <v>35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t="22.5" customHeight="1" x14ac:dyDescent="0.25">
      <c r="A88" s="21"/>
      <c r="B88" s="79" t="s">
        <v>93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</row>
    <row r="89" spans="1:13" x14ac:dyDescent="0.25">
      <c r="A89" s="20"/>
    </row>
    <row r="90" spans="1:13" ht="19.5" customHeight="1" x14ac:dyDescent="0.25">
      <c r="A90" s="23" t="s">
        <v>36</v>
      </c>
      <c r="B90" s="23"/>
      <c r="C90" s="23"/>
      <c r="D90" s="23"/>
    </row>
    <row r="91" spans="1:13" s="37" customFormat="1" ht="21" customHeight="1" x14ac:dyDescent="0.25">
      <c r="A91" s="11"/>
      <c r="B91" s="72" t="s">
        <v>99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</row>
    <row r="92" spans="1:13" x14ac:dyDescent="0.25">
      <c r="A92" s="77" t="s">
        <v>37</v>
      </c>
      <c r="B92" s="77"/>
      <c r="C92" s="77"/>
      <c r="D92" s="77"/>
    </row>
    <row r="93" spans="1:13" ht="19.5" customHeight="1" x14ac:dyDescent="0.25">
      <c r="A93" s="38" t="s">
        <v>38</v>
      </c>
      <c r="B93" s="38"/>
      <c r="C93" s="38"/>
      <c r="D93" s="38"/>
    </row>
    <row r="94" spans="1:13" ht="15.75" customHeight="1" x14ac:dyDescent="0.3">
      <c r="A94" s="80"/>
      <c r="B94" s="80"/>
      <c r="C94" s="80"/>
      <c r="D94" s="80"/>
      <c r="E94" s="80"/>
    </row>
    <row r="95" spans="1:13" ht="18.75" x14ac:dyDescent="0.3">
      <c r="A95" s="80" t="s">
        <v>58</v>
      </c>
      <c r="B95" s="80"/>
      <c r="C95" s="80"/>
      <c r="D95" s="80"/>
      <c r="E95" s="80"/>
      <c r="G95" s="55"/>
      <c r="H95" s="55"/>
      <c r="J95" s="78" t="s">
        <v>100</v>
      </c>
      <c r="K95" s="78"/>
      <c r="L95" s="78"/>
      <c r="M95" s="78"/>
    </row>
    <row r="96" spans="1:13" ht="18.75" x14ac:dyDescent="0.3">
      <c r="A96" s="39"/>
      <c r="B96" s="39"/>
      <c r="C96" s="39"/>
      <c r="D96" s="39"/>
      <c r="E96" s="39"/>
      <c r="G96" s="40"/>
      <c r="H96" s="40"/>
      <c r="J96" s="50" t="s">
        <v>39</v>
      </c>
      <c r="K96" s="50"/>
      <c r="L96" s="50"/>
      <c r="M96" s="50"/>
    </row>
    <row r="97" spans="1:13" ht="15.75" customHeight="1" x14ac:dyDescent="0.25">
      <c r="A97" s="41"/>
      <c r="B97" s="41"/>
      <c r="C97" s="41"/>
      <c r="D97" s="41"/>
      <c r="E97" s="41"/>
      <c r="F97" s="42"/>
      <c r="G97" s="42"/>
      <c r="H97" s="42"/>
      <c r="I97" s="42"/>
      <c r="J97" s="81"/>
      <c r="K97" s="81"/>
      <c r="L97" s="81"/>
      <c r="M97" s="81"/>
    </row>
    <row r="98" spans="1:13" s="44" customFormat="1" ht="18.75" x14ac:dyDescent="0.3">
      <c r="A98" s="76" t="s">
        <v>87</v>
      </c>
      <c r="B98" s="76"/>
      <c r="C98" s="76"/>
      <c r="D98" s="76"/>
      <c r="E98" s="76"/>
      <c r="F98" s="43"/>
      <c r="G98" s="82"/>
      <c r="H98" s="82"/>
      <c r="I98" s="43"/>
      <c r="J98" s="82" t="s">
        <v>102</v>
      </c>
      <c r="K98" s="82"/>
      <c r="L98" s="82"/>
      <c r="M98" s="82"/>
    </row>
    <row r="99" spans="1:13" ht="15.75" customHeight="1" x14ac:dyDescent="0.3">
      <c r="A99" s="45"/>
      <c r="B99" s="45"/>
      <c r="C99" s="45"/>
      <c r="D99" s="45"/>
      <c r="E99" s="45"/>
      <c r="J99" s="50" t="s">
        <v>39</v>
      </c>
      <c r="K99" s="50"/>
      <c r="L99" s="50"/>
      <c r="M99" s="50"/>
    </row>
  </sheetData>
  <mergeCells count="75">
    <mergeCell ref="A77:M77"/>
    <mergeCell ref="B72:M72"/>
    <mergeCell ref="B73:M73"/>
    <mergeCell ref="B78:M78"/>
    <mergeCell ref="B79:M79"/>
    <mergeCell ref="J99:M99"/>
    <mergeCell ref="A98:E98"/>
    <mergeCell ref="A84:M84"/>
    <mergeCell ref="A87:M87"/>
    <mergeCell ref="A92:D92"/>
    <mergeCell ref="G95:H95"/>
    <mergeCell ref="J95:M95"/>
    <mergeCell ref="B85:M85"/>
    <mergeCell ref="B86:M86"/>
    <mergeCell ref="B88:M88"/>
    <mergeCell ref="B91:M91"/>
    <mergeCell ref="A94:E94"/>
    <mergeCell ref="A95:E95"/>
    <mergeCell ref="J97:M97"/>
    <mergeCell ref="G98:H98"/>
    <mergeCell ref="J98:M98"/>
    <mergeCell ref="B45:D45"/>
    <mergeCell ref="B46:D46"/>
    <mergeCell ref="A51:A52"/>
    <mergeCell ref="B51:B52"/>
    <mergeCell ref="C51:C52"/>
    <mergeCell ref="D51:D52"/>
    <mergeCell ref="B47:D47"/>
    <mergeCell ref="E51:G51"/>
    <mergeCell ref="H51:J51"/>
    <mergeCell ref="K51:M51"/>
    <mergeCell ref="A62:M62"/>
    <mergeCell ref="A71:M71"/>
    <mergeCell ref="B64:M64"/>
    <mergeCell ref="B65:M65"/>
    <mergeCell ref="A38:M38"/>
    <mergeCell ref="A43:A44"/>
    <mergeCell ref="B43:D44"/>
    <mergeCell ref="E43:G43"/>
    <mergeCell ref="H43:J43"/>
    <mergeCell ref="K43:M43"/>
    <mergeCell ref="A41:I41"/>
    <mergeCell ref="B39:M39"/>
    <mergeCell ref="B40:M40"/>
    <mergeCell ref="B33:D33"/>
    <mergeCell ref="B34:D34"/>
    <mergeCell ref="B36:D36"/>
    <mergeCell ref="B25:M25"/>
    <mergeCell ref="A31:A32"/>
    <mergeCell ref="B31:D32"/>
    <mergeCell ref="E31:G31"/>
    <mergeCell ref="H31:J31"/>
    <mergeCell ref="K31:M31"/>
    <mergeCell ref="J1:M4"/>
    <mergeCell ref="A5:M5"/>
    <mergeCell ref="A6:M6"/>
    <mergeCell ref="A8:A9"/>
    <mergeCell ref="E8:M8"/>
    <mergeCell ref="E9:M9"/>
    <mergeCell ref="J96:M96"/>
    <mergeCell ref="B63:M63"/>
    <mergeCell ref="A14:M14"/>
    <mergeCell ref="A10:A11"/>
    <mergeCell ref="E10:M10"/>
    <mergeCell ref="E11:M11"/>
    <mergeCell ref="A12:A13"/>
    <mergeCell ref="E12:M12"/>
    <mergeCell ref="E13:M13"/>
    <mergeCell ref="B16:M16"/>
    <mergeCell ref="B17:M17"/>
    <mergeCell ref="B18:M18"/>
    <mergeCell ref="B24:M24"/>
    <mergeCell ref="B37:D37"/>
    <mergeCell ref="B26:M26"/>
    <mergeCell ref="B35:D35"/>
  </mergeCells>
  <conditionalFormatting sqref="B55:B58">
    <cfRule type="cellIs" dxfId="7" priority="10" stopIfTrue="1" operator="equal">
      <formula>$G54</formula>
    </cfRule>
  </conditionalFormatting>
  <conditionalFormatting sqref="B59:B61 B69 B81">
    <cfRule type="cellIs" dxfId="6" priority="11" stopIfTrue="1" operator="equal">
      <formula>#REF!</formula>
    </cfRule>
  </conditionalFormatting>
  <conditionalFormatting sqref="B67:B68">
    <cfRule type="cellIs" dxfId="5" priority="7" stopIfTrue="1" operator="equal">
      <formula>$G66</formula>
    </cfRule>
  </conditionalFormatting>
  <conditionalFormatting sqref="B70">
    <cfRule type="cellIs" dxfId="4" priority="6" stopIfTrue="1" operator="equal">
      <formula>$G69</formula>
    </cfRule>
  </conditionalFormatting>
  <conditionalFormatting sqref="B75">
    <cfRule type="cellIs" dxfId="3" priority="5" stopIfTrue="1" operator="equal">
      <formula>$G74</formula>
    </cfRule>
  </conditionalFormatting>
  <conditionalFormatting sqref="B76">
    <cfRule type="cellIs" dxfId="2" priority="4" stopIfTrue="1" operator="equal">
      <formula>$G75</formula>
    </cfRule>
  </conditionalFormatting>
  <conditionalFormatting sqref="B82">
    <cfRule type="cellIs" dxfId="1" priority="2" stopIfTrue="1" operator="equal">
      <formula>$G81</formula>
    </cfRule>
  </conditionalFormatting>
  <conditionalFormatting sqref="B83">
    <cfRule type="cellIs" dxfId="0" priority="1" stopIfTrue="1" operator="equal">
      <formula>$G78</formula>
    </cfRule>
  </conditionalFormatting>
  <pageMargins left="0.31496062992125984" right="0.31496062992125984" top="1.1811023622047243" bottom="0.3543307086614173" header="0.31496062992125984" footer="0.31496062992125984"/>
  <pageSetup paperSize="9" scale="71" fitToHeight="0" orientation="landscape" r:id="rId1"/>
  <rowBreaks count="2" manualBreakCount="2">
    <brk id="40" max="16383" man="1"/>
    <brk id="78" max="12" man="1"/>
  </rowBreaks>
  <ignoredErrors>
    <ignoredError sqref="E37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A94:A96</xm:sqref>
        </x14:dataValidation>
        <x14:dataValidation type="list" allowBlank="1" showInputMessage="1" showErrorMessage="1">
          <x14:formula1>
            <xm:f>дані!$C:$C</xm:f>
          </x14:formula1>
          <xm:sqref>J95:M95</xm:sqref>
        </x14:dataValidation>
        <x14:dataValidation type="list" allowBlank="1" showInputMessage="1" showErrorMessage="1">
          <x14:formula1>
            <xm:f>дані!$D:$D</xm:f>
          </x14:formula1>
          <xm:sqref>A98:A99 B99:E99</xm:sqref>
        </x14:dataValidation>
        <x14:dataValidation type="list" allowBlank="1" showInputMessage="1" showErrorMessage="1">
          <x14:formula1>
            <xm:f>дані!$E:$E</xm:f>
          </x14:formula1>
          <xm:sqref>J98:M98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0" sqref="O20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ekonomist</cp:lastModifiedBy>
  <cp:lastPrinted>2021-02-02T13:32:24Z</cp:lastPrinted>
  <dcterms:created xsi:type="dcterms:W3CDTF">2020-01-15T10:20:23Z</dcterms:created>
  <dcterms:modified xsi:type="dcterms:W3CDTF">2021-02-02T13:32:27Z</dcterms:modified>
</cp:coreProperties>
</file>