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7445" windowHeight="6720" activeTab="1"/>
  </bookViews>
  <sheets>
    <sheet name="дані" sheetId="2" r:id="rId1"/>
    <sheet name="Лист1" sheetId="1" r:id="rId2"/>
    <sheet name="Лист3" sheetId="3" r:id="rId3"/>
    <sheet name="Лист2" sheetId="4" r:id="rId4"/>
  </sheets>
  <calcPr calcId="144525"/>
</workbook>
</file>

<file path=xl/calcChain.xml><?xml version="1.0" encoding="utf-8"?>
<calcChain xmlns="http://schemas.openxmlformats.org/spreadsheetml/2006/main">
  <c r="H81" i="1" l="1"/>
  <c r="J81" i="1" s="1"/>
  <c r="H80" i="1"/>
  <c r="E81" i="1"/>
  <c r="G81" i="1" s="1"/>
  <c r="E80" i="1"/>
  <c r="L81" i="1"/>
  <c r="K82" i="1"/>
  <c r="H72" i="1"/>
  <c r="H71" i="1"/>
  <c r="H70" i="1"/>
  <c r="E72" i="1"/>
  <c r="E71" i="1"/>
  <c r="E70" i="1"/>
  <c r="L72" i="1"/>
  <c r="G62" i="1"/>
  <c r="J62" i="1"/>
  <c r="K62" i="1"/>
  <c r="L62" i="1"/>
  <c r="K61" i="1"/>
  <c r="L61" i="1"/>
  <c r="J61" i="1"/>
  <c r="G61" i="1"/>
  <c r="M61" i="1" l="1"/>
  <c r="M62" i="1"/>
  <c r="K72" i="1"/>
  <c r="M72" i="1" s="1"/>
  <c r="K81" i="1"/>
  <c r="M81" i="1" s="1"/>
  <c r="G72" i="1"/>
  <c r="J72" i="1"/>
  <c r="L80" i="1"/>
  <c r="K80" i="1"/>
  <c r="G82" i="1"/>
  <c r="G80" i="1"/>
  <c r="J80" i="1" l="1"/>
  <c r="M80" i="1"/>
  <c r="K74" i="1"/>
  <c r="L70" i="1"/>
  <c r="L71" i="1"/>
  <c r="K70" i="1"/>
  <c r="G74" i="1"/>
  <c r="G71" i="1"/>
  <c r="G70" i="1"/>
  <c r="J70" i="1" l="1"/>
  <c r="J71" i="1"/>
  <c r="K71" i="1"/>
  <c r="M71" i="1" s="1"/>
  <c r="M70" i="1"/>
  <c r="L63" i="1"/>
  <c r="L64" i="1"/>
  <c r="L65" i="1"/>
  <c r="L60" i="1"/>
  <c r="K63" i="1"/>
  <c r="K64" i="1"/>
  <c r="M64" i="1" s="1"/>
  <c r="K65" i="1"/>
  <c r="K60" i="1"/>
  <c r="K55" i="1"/>
  <c r="M55" i="1" s="1"/>
  <c r="K54" i="1"/>
  <c r="L34" i="1"/>
  <c r="L35" i="1"/>
  <c r="L36" i="1"/>
  <c r="K35" i="1"/>
  <c r="K36" i="1"/>
  <c r="M36" i="1" s="1"/>
  <c r="M63" i="1"/>
  <c r="J65" i="1"/>
  <c r="J64" i="1"/>
  <c r="J63" i="1"/>
  <c r="J60" i="1"/>
  <c r="G65" i="1"/>
  <c r="G64" i="1"/>
  <c r="G63" i="1"/>
  <c r="G60" i="1"/>
  <c r="A64" i="1"/>
  <c r="A65" i="1" s="1"/>
  <c r="M54" i="1"/>
  <c r="J55" i="1"/>
  <c r="J54" i="1"/>
  <c r="G55" i="1"/>
  <c r="G54" i="1"/>
  <c r="L46" i="1"/>
  <c r="M46" i="1"/>
  <c r="K46" i="1"/>
  <c r="M65" i="1" l="1"/>
  <c r="M35" i="1"/>
  <c r="M60" i="1"/>
  <c r="J35" i="1" l="1"/>
  <c r="J36" i="1"/>
  <c r="I37" i="1"/>
  <c r="I73" i="1" s="1"/>
  <c r="F37" i="1"/>
  <c r="F73" i="1" s="1"/>
  <c r="E37" i="1"/>
  <c r="E73" i="1" s="1"/>
  <c r="G35" i="1"/>
  <c r="G36" i="1"/>
  <c r="G34" i="1"/>
  <c r="G73" i="1" l="1"/>
  <c r="I82" i="1"/>
  <c r="I74" i="1"/>
  <c r="J34" i="1"/>
  <c r="J37" i="1" s="1"/>
  <c r="K34" i="1"/>
  <c r="M34" i="1" s="1"/>
  <c r="G37" i="1"/>
  <c r="H37" i="1"/>
  <c r="H73" i="1" s="1"/>
  <c r="K73" i="1" s="1"/>
  <c r="L82" i="1" l="1"/>
  <c r="M82" i="1" s="1"/>
  <c r="J82" i="1"/>
  <c r="J73" i="1"/>
  <c r="L73" i="1"/>
  <c r="M73" i="1" s="1"/>
  <c r="J74" i="1"/>
  <c r="L74" i="1"/>
  <c r="M74" i="1" s="1"/>
  <c r="K37" i="1"/>
  <c r="L37" i="1"/>
  <c r="M37" i="1"/>
</calcChain>
</file>

<file path=xl/sharedStrings.xml><?xml version="1.0" encoding="utf-8"?>
<sst xmlns="http://schemas.openxmlformats.org/spreadsheetml/2006/main" count="170" uniqueCount="104">
  <si>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</si>
  <si>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</si>
  <si>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</si>
  <si>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</si>
  <si>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</si>
  <si>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</si>
  <si>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</si>
  <si>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</si>
  <si>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</si>
  <si>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</si>
  <si>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</si>
  <si>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</si>
  <si>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</si>
  <si>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</si>
  <si>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</si>
  <si>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</si>
  <si>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</si>
  <si>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</si>
  <si>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</si>
  <si>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</si>
  <si>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</si>
  <si>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</si>
  <si>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</si>
  <si>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</si>
  <si>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</si>
  <si>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</si>
  <si>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</si>
  <si>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</si>
  <si>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</si>
  <si>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</si>
  <si>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</si>
  <si>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</si>
  <si>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</si>
  <si>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</si>
  <si>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</si>
  <si>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</si>
  <si>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</si>
  <si>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</si>
  <si>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(ініціали/ініціал, прізвище)</t>
  </si>
  <si>
    <t>0111</t>
  </si>
  <si>
    <t>Управління культури і туризму Ніжинської міської ради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</si>
  <si>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</si>
  <si>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</t>
  </si>
  <si>
    <t>Погашення кредиторської заборгованості за минулі періоди</t>
  </si>
  <si>
    <r>
      <t xml:space="preserve">5. Мета бюджетної програми    </t>
    </r>
    <r>
      <rPr>
        <b/>
        <u/>
        <sz val="12"/>
        <color rgb="FF000000"/>
        <rFont val="Times New Roman"/>
        <family val="1"/>
        <charset val="204"/>
      </rPr>
      <t>Керівництво і управління у відповідній сфері</t>
    </r>
  </si>
  <si>
    <t>Кількість штатних одиниць</t>
  </si>
  <si>
    <t>Обсяг кредиторської заборгованості за минулі періоди</t>
  </si>
  <si>
    <t>од.</t>
  </si>
  <si>
    <t>грн.</t>
  </si>
  <si>
    <t>Штатний розпис</t>
  </si>
  <si>
    <t>Звіт про заборгованість за бюджетними коштами (форма 7м річна)</t>
  </si>
  <si>
    <t>ЗАТРАТ</t>
  </si>
  <si>
    <t>-</t>
  </si>
  <si>
    <t>ПРОДУКТУ</t>
  </si>
  <si>
    <t>Кількість отриманих листів, звернень, заяв, скарг</t>
  </si>
  <si>
    <t>Кількість прийнятих нормативно-правових актів  (рішень виконкому, сесії)</t>
  </si>
  <si>
    <t>Журнал реєстрації кореспонденції</t>
  </si>
  <si>
    <t>Прийняті рішення виконкому та міської ради</t>
  </si>
  <si>
    <t>Потреба</t>
  </si>
  <si>
    <t>ЕФЕКТИВНОСТІ</t>
  </si>
  <si>
    <t xml:space="preserve">ЯКОСТІ </t>
  </si>
  <si>
    <t>Кількість виконаних листів, зверенень,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</si>
  <si>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</si>
  <si>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</si>
  <si>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Середня вартість одиниці предметів довгострокового користування</t>
  </si>
  <si>
    <t>Кількість отриманих листів, звернень, заяв, скарг/ Кількість штатних одиниць</t>
  </si>
  <si>
    <t>Кількість прийнятих нормативно-правових актів/ Кількість штатних одиниць</t>
  </si>
  <si>
    <t>Кошторис без кредиторської заборгованості/ Кількість штатних одиниць</t>
  </si>
  <si>
    <t>відс.</t>
  </si>
  <si>
    <t>касові видатки на звітний період/плановий обсяг видатків на звітний період *100)</t>
  </si>
  <si>
    <t>Начальник  управління культури і туризму Ніжинської міської ради</t>
  </si>
  <si>
    <t>Заступник начальника  управління культури і туризму Ніжинської міської ради</t>
  </si>
  <si>
    <t xml:space="preserve">Начальник  фінансового управління </t>
  </si>
  <si>
    <t>Заступник начальника  фінансового управління - начальник бюджетного відділу Ніжинської міської ради</t>
  </si>
  <si>
    <t>Головний бухгалтер</t>
  </si>
  <si>
    <t>Придбання предметів та обладнання довгострокового використання</t>
  </si>
  <si>
    <t>Кількість предметів, обладнання довгострокового використання</t>
  </si>
  <si>
    <t>обсяг видатків на зазначені цілі/кількість предметів, обладнання довгострокового використання (15000,00/1)</t>
  </si>
  <si>
    <t>Відсоток виконання плану з придбання предметів, обладнання довгострокового використання</t>
  </si>
  <si>
    <r>
      <rPr>
        <b/>
        <sz val="14"/>
        <color rgb="FF000000"/>
        <rFont val="Times New Roman"/>
        <family val="1"/>
        <charset val="204"/>
      </rPr>
      <t xml:space="preserve">про виконання паспорта бюджетної програми місцевого бюджету на </t>
    </r>
    <r>
      <rPr>
        <b/>
        <sz val="18"/>
        <color rgb="FF000000"/>
        <rFont val="Times New Roman"/>
        <family val="1"/>
        <charset val="204"/>
      </rPr>
      <t>2020</t>
    </r>
    <r>
      <rPr>
        <b/>
        <sz val="14"/>
        <color rgb="FF000000"/>
        <rFont val="Times New Roman"/>
        <family val="1"/>
        <charset val="204"/>
      </rPr>
      <t xml:space="preserve"> рік</t>
    </r>
  </si>
  <si>
    <t>Керівництво і управління у відповідній сфері у містах (місті Києві), селищах,селах, об'єднаних територіальних громадах</t>
  </si>
  <si>
    <t>1. Відхилення зумовлене  економією  по заробітній платі за рахунок виплат премій в меншому розмірі ніж передбачалось.</t>
  </si>
  <si>
    <t>1.  В зв'язку із карантинними обмеженнями вакантні посади не заповнювались.</t>
  </si>
  <si>
    <t>Кількість виконаних листів, звернень, заяв, скарг</t>
  </si>
  <si>
    <t>Кількість розроблених нормативно-правових актів  (рішень виконкому, сесії)</t>
  </si>
  <si>
    <t>Книга обліку</t>
  </si>
  <si>
    <t>Кількість виданих наказів</t>
  </si>
  <si>
    <t>Кількість виданих наказів на одного працівника</t>
  </si>
  <si>
    <t>Кількість виданих наказів/ Кількість штатних одиниць</t>
  </si>
  <si>
    <t>Відсоток вчасно виконаних доручень, листів, звернень, заяв, скарг  у їх загальній кількості</t>
  </si>
  <si>
    <t>кількість отриманих /кількість виконаних</t>
  </si>
  <si>
    <t>Відсоток прийнятих нормативно-правових актів в загальній кількості розроблених</t>
  </si>
  <si>
    <t>кількість розроблених /кількість прийнятих</t>
  </si>
  <si>
    <t>1-3. Збільшення відбулось за рахунок збільшення документації (листи, звернення, накази) в порівнянні з плановими показниками.</t>
  </si>
  <si>
    <t>5. Видано наказів, що регламентують діяльність управління культури і туризму більше ніж планувалось</t>
  </si>
  <si>
    <t>1-2. Надійшло  та  було опрацьовано  листів,звернень, заяв, скарг  більше ніж планувалось.</t>
  </si>
  <si>
    <t>В цілому виконання результативних показників за 2020 рік здійснено на рівні планових. Відхилення зумовлене наявністю вакантних посад (п.1 затрат) та  економним  використанням  планових показників (залишок плану)</t>
  </si>
  <si>
    <t>Бюджетна програма має 1 завдання,  що повністю виконано - опрацьовано 428 листів, звернень, заяв, скарг, розроблено та прийнято 36 нормативно-правових актів, видано 212 наказів   управлінням  культури і туризму. Відхилення  результативних показників виникло   через наявність  вакантних посад, залишок коштів по забезпеченню   виконання наданих законодавством повноважень, який виник в результаті економії коштів, що передбачались на виплату заробітної плати.</t>
  </si>
  <si>
    <t>Тетяна БАССАК</t>
  </si>
  <si>
    <t>Антоніна КУПРІЙ</t>
  </si>
  <si>
    <t>Оксана СУШКО</t>
  </si>
  <si>
    <t>Лариса ПИСАРЕНКО</t>
  </si>
  <si>
    <t>Маргарита ФУРСА</t>
  </si>
  <si>
    <t>4. Збільшення витрат на утримання однієї штатної одиниці пояснюється наявністю 2-х вакантних посад,  які враховувались при розрахунках початкового паспорту.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</si>
</sst>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3" fillId="0" borderId="5" xfId="0" applyNumberFormat="1" applyFont="1" applyFill="1" applyBorder="1" applyAlignment="1">
      <alignment vertical="top" wrapText="1"/>
    </xf>
    <xf numFmtId="0" fontId="12" fillId="0" borderId="5" xfId="0" applyNumberFormat="1" applyFont="1" applyFill="1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horizontal="left" wrapText="1"/>
    </xf>
    <xf numFmtId="0" fontId="17" fillId="0" borderId="0" xfId="0" applyFont="1" applyFill="1"/>
    <xf numFmtId="0" fontId="6" fillId="0" borderId="0" xfId="0" applyFont="1" applyFill="1"/>
    <xf numFmtId="0" fontId="16" fillId="0" borderId="0" xfId="0" applyFont="1" applyFill="1" applyAlignment="1">
      <alignment wrapText="1"/>
    </xf>
    <xf numFmtId="0" fontId="14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top" wrapText="1"/>
    </xf>
    <xf numFmtId="0" fontId="14" fillId="0" borderId="13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4" sqref="H4"/>
    </sheetView>
  </sheetViews>
  <sheetFormatPr defaultRowHeight="15.75" x14ac:dyDescent="0.25"/>
  <cols>
    <col min="1" max="1" width="32" style="7" customWidth="1"/>
    <col min="3" max="3" width="11.125" customWidth="1"/>
    <col min="4" max="4" width="44.75" customWidth="1"/>
    <col min="7" max="7" width="46.125" customWidth="1"/>
  </cols>
  <sheetData>
    <row r="1" spans="1:8" ht="31.5" x14ac:dyDescent="0.25">
      <c r="A1" s="7" t="s">
        <v>70</v>
      </c>
      <c r="C1" t="s">
        <v>98</v>
      </c>
      <c r="D1" s="7" t="s">
        <v>74</v>
      </c>
      <c r="E1" t="s">
        <v>100</v>
      </c>
      <c r="G1" s="7" t="s">
        <v>72</v>
      </c>
      <c r="H1" t="s">
        <v>101</v>
      </c>
    </row>
    <row r="2" spans="1:8" x14ac:dyDescent="0.25">
      <c r="D2" s="7"/>
      <c r="G2" s="7"/>
    </row>
    <row r="3" spans="1:8" ht="47.25" x14ac:dyDescent="0.25">
      <c r="A3" s="7" t="s">
        <v>71</v>
      </c>
      <c r="C3" t="s">
        <v>99</v>
      </c>
      <c r="D3" s="7"/>
      <c r="G3" s="7" t="s">
        <v>73</v>
      </c>
      <c r="H3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view="pageBreakPreview" topLeftCell="A85" zoomScale="60" zoomScaleNormal="70" workbookViewId="0">
      <selection activeCell="O46" sqref="O46"/>
    </sheetView>
  </sheetViews>
  <sheetFormatPr defaultRowHeight="15.75" x14ac:dyDescent="0.25"/>
  <cols>
    <col min="1" max="1" width="5.875" style="6" customWidth="1"/>
    <col min="2" max="2" width="37.125" style="6" customWidth="1"/>
    <col min="3" max="3" width="9" style="6"/>
    <col min="4" max="4" width="23.625" style="6" customWidth="1"/>
    <col min="5" max="13" width="12.625" style="6" customWidth="1"/>
    <col min="14" max="246" width="9" style="6"/>
    <col min="247" max="247" width="3.875" style="6" customWidth="1"/>
    <col min="248" max="248" width="10.75" style="6" customWidth="1"/>
    <col min="249" max="250" width="9" style="6"/>
    <col min="251" max="259" width="11.375" style="6" customWidth="1"/>
    <col min="260" max="502" width="9" style="6"/>
    <col min="503" max="503" width="3.875" style="6" customWidth="1"/>
    <col min="504" max="504" width="10.75" style="6" customWidth="1"/>
    <col min="505" max="506" width="9" style="6"/>
    <col min="507" max="515" width="11.375" style="6" customWidth="1"/>
    <col min="516" max="758" width="9" style="6"/>
    <col min="759" max="759" width="3.875" style="6" customWidth="1"/>
    <col min="760" max="760" width="10.75" style="6" customWidth="1"/>
    <col min="761" max="762" width="9" style="6"/>
    <col min="763" max="771" width="11.375" style="6" customWidth="1"/>
    <col min="772" max="1014" width="9" style="6"/>
    <col min="1015" max="1015" width="3.875" style="6" customWidth="1"/>
    <col min="1016" max="1016" width="10.75" style="6" customWidth="1"/>
    <col min="1017" max="1018" width="9" style="6"/>
    <col min="1019" max="1027" width="11.375" style="6" customWidth="1"/>
    <col min="1028" max="1270" width="9" style="6"/>
    <col min="1271" max="1271" width="3.875" style="6" customWidth="1"/>
    <col min="1272" max="1272" width="10.75" style="6" customWidth="1"/>
    <col min="1273" max="1274" width="9" style="6"/>
    <col min="1275" max="1283" width="11.375" style="6" customWidth="1"/>
    <col min="1284" max="1526" width="9" style="6"/>
    <col min="1527" max="1527" width="3.875" style="6" customWidth="1"/>
    <col min="1528" max="1528" width="10.75" style="6" customWidth="1"/>
    <col min="1529" max="1530" width="9" style="6"/>
    <col min="1531" max="1539" width="11.375" style="6" customWidth="1"/>
    <col min="1540" max="1782" width="9" style="6"/>
    <col min="1783" max="1783" width="3.875" style="6" customWidth="1"/>
    <col min="1784" max="1784" width="10.75" style="6" customWidth="1"/>
    <col min="1785" max="1786" width="9" style="6"/>
    <col min="1787" max="1795" width="11.375" style="6" customWidth="1"/>
    <col min="1796" max="2038" width="9" style="6"/>
    <col min="2039" max="2039" width="3.875" style="6" customWidth="1"/>
    <col min="2040" max="2040" width="10.75" style="6" customWidth="1"/>
    <col min="2041" max="2042" width="9" style="6"/>
    <col min="2043" max="2051" width="11.375" style="6" customWidth="1"/>
    <col min="2052" max="2294" width="9" style="6"/>
    <col min="2295" max="2295" width="3.875" style="6" customWidth="1"/>
    <col min="2296" max="2296" width="10.75" style="6" customWidth="1"/>
    <col min="2297" max="2298" width="9" style="6"/>
    <col min="2299" max="2307" width="11.375" style="6" customWidth="1"/>
    <col min="2308" max="2550" width="9" style="6"/>
    <col min="2551" max="2551" width="3.875" style="6" customWidth="1"/>
    <col min="2552" max="2552" width="10.75" style="6" customWidth="1"/>
    <col min="2553" max="2554" width="9" style="6"/>
    <col min="2555" max="2563" width="11.375" style="6" customWidth="1"/>
    <col min="2564" max="2806" width="9" style="6"/>
    <col min="2807" max="2807" width="3.875" style="6" customWidth="1"/>
    <col min="2808" max="2808" width="10.75" style="6" customWidth="1"/>
    <col min="2809" max="2810" width="9" style="6"/>
    <col min="2811" max="2819" width="11.375" style="6" customWidth="1"/>
    <col min="2820" max="3062" width="9" style="6"/>
    <col min="3063" max="3063" width="3.875" style="6" customWidth="1"/>
    <col min="3064" max="3064" width="10.75" style="6" customWidth="1"/>
    <col min="3065" max="3066" width="9" style="6"/>
    <col min="3067" max="3075" width="11.375" style="6" customWidth="1"/>
    <col min="3076" max="3318" width="9" style="6"/>
    <col min="3319" max="3319" width="3.875" style="6" customWidth="1"/>
    <col min="3320" max="3320" width="10.75" style="6" customWidth="1"/>
    <col min="3321" max="3322" width="9" style="6"/>
    <col min="3323" max="3331" width="11.375" style="6" customWidth="1"/>
    <col min="3332" max="3574" width="9" style="6"/>
    <col min="3575" max="3575" width="3.875" style="6" customWidth="1"/>
    <col min="3576" max="3576" width="10.75" style="6" customWidth="1"/>
    <col min="3577" max="3578" width="9" style="6"/>
    <col min="3579" max="3587" width="11.375" style="6" customWidth="1"/>
    <col min="3588" max="3830" width="9" style="6"/>
    <col min="3831" max="3831" width="3.875" style="6" customWidth="1"/>
    <col min="3832" max="3832" width="10.75" style="6" customWidth="1"/>
    <col min="3833" max="3834" width="9" style="6"/>
    <col min="3835" max="3843" width="11.375" style="6" customWidth="1"/>
    <col min="3844" max="4086" width="9" style="6"/>
    <col min="4087" max="4087" width="3.875" style="6" customWidth="1"/>
    <col min="4088" max="4088" width="10.75" style="6" customWidth="1"/>
    <col min="4089" max="4090" width="9" style="6"/>
    <col min="4091" max="4099" width="11.375" style="6" customWidth="1"/>
    <col min="4100" max="4342" width="9" style="6"/>
    <col min="4343" max="4343" width="3.875" style="6" customWidth="1"/>
    <col min="4344" max="4344" width="10.75" style="6" customWidth="1"/>
    <col min="4345" max="4346" width="9" style="6"/>
    <col min="4347" max="4355" width="11.375" style="6" customWidth="1"/>
    <col min="4356" max="4598" width="9" style="6"/>
    <col min="4599" max="4599" width="3.875" style="6" customWidth="1"/>
    <col min="4600" max="4600" width="10.75" style="6" customWidth="1"/>
    <col min="4601" max="4602" width="9" style="6"/>
    <col min="4603" max="4611" width="11.375" style="6" customWidth="1"/>
    <col min="4612" max="4854" width="9" style="6"/>
    <col min="4855" max="4855" width="3.875" style="6" customWidth="1"/>
    <col min="4856" max="4856" width="10.75" style="6" customWidth="1"/>
    <col min="4857" max="4858" width="9" style="6"/>
    <col min="4859" max="4867" width="11.375" style="6" customWidth="1"/>
    <col min="4868" max="5110" width="9" style="6"/>
    <col min="5111" max="5111" width="3.875" style="6" customWidth="1"/>
    <col min="5112" max="5112" width="10.75" style="6" customWidth="1"/>
    <col min="5113" max="5114" width="9" style="6"/>
    <col min="5115" max="5123" width="11.375" style="6" customWidth="1"/>
    <col min="5124" max="5366" width="9" style="6"/>
    <col min="5367" max="5367" width="3.875" style="6" customWidth="1"/>
    <col min="5368" max="5368" width="10.75" style="6" customWidth="1"/>
    <col min="5369" max="5370" width="9" style="6"/>
    <col min="5371" max="5379" width="11.375" style="6" customWidth="1"/>
    <col min="5380" max="5622" width="9" style="6"/>
    <col min="5623" max="5623" width="3.875" style="6" customWidth="1"/>
    <col min="5624" max="5624" width="10.75" style="6" customWidth="1"/>
    <col min="5625" max="5626" width="9" style="6"/>
    <col min="5627" max="5635" width="11.375" style="6" customWidth="1"/>
    <col min="5636" max="5878" width="9" style="6"/>
    <col min="5879" max="5879" width="3.875" style="6" customWidth="1"/>
    <col min="5880" max="5880" width="10.75" style="6" customWidth="1"/>
    <col min="5881" max="5882" width="9" style="6"/>
    <col min="5883" max="5891" width="11.375" style="6" customWidth="1"/>
    <col min="5892" max="6134" width="9" style="6"/>
    <col min="6135" max="6135" width="3.875" style="6" customWidth="1"/>
    <col min="6136" max="6136" width="10.75" style="6" customWidth="1"/>
    <col min="6137" max="6138" width="9" style="6"/>
    <col min="6139" max="6147" width="11.375" style="6" customWidth="1"/>
    <col min="6148" max="6390" width="9" style="6"/>
    <col min="6391" max="6391" width="3.875" style="6" customWidth="1"/>
    <col min="6392" max="6392" width="10.75" style="6" customWidth="1"/>
    <col min="6393" max="6394" width="9" style="6"/>
    <col min="6395" max="6403" width="11.375" style="6" customWidth="1"/>
    <col min="6404" max="6646" width="9" style="6"/>
    <col min="6647" max="6647" width="3.875" style="6" customWidth="1"/>
    <col min="6648" max="6648" width="10.75" style="6" customWidth="1"/>
    <col min="6649" max="6650" width="9" style="6"/>
    <col min="6651" max="6659" width="11.375" style="6" customWidth="1"/>
    <col min="6660" max="6902" width="9" style="6"/>
    <col min="6903" max="6903" width="3.875" style="6" customWidth="1"/>
    <col min="6904" max="6904" width="10.75" style="6" customWidth="1"/>
    <col min="6905" max="6906" width="9" style="6"/>
    <col min="6907" max="6915" width="11.375" style="6" customWidth="1"/>
    <col min="6916" max="7158" width="9" style="6"/>
    <col min="7159" max="7159" width="3.875" style="6" customWidth="1"/>
    <col min="7160" max="7160" width="10.75" style="6" customWidth="1"/>
    <col min="7161" max="7162" width="9" style="6"/>
    <col min="7163" max="7171" width="11.375" style="6" customWidth="1"/>
    <col min="7172" max="7414" width="9" style="6"/>
    <col min="7415" max="7415" width="3.875" style="6" customWidth="1"/>
    <col min="7416" max="7416" width="10.75" style="6" customWidth="1"/>
    <col min="7417" max="7418" width="9" style="6"/>
    <col min="7419" max="7427" width="11.375" style="6" customWidth="1"/>
    <col min="7428" max="7670" width="9" style="6"/>
    <col min="7671" max="7671" width="3.875" style="6" customWidth="1"/>
    <col min="7672" max="7672" width="10.75" style="6" customWidth="1"/>
    <col min="7673" max="7674" width="9" style="6"/>
    <col min="7675" max="7683" width="11.375" style="6" customWidth="1"/>
    <col min="7684" max="7926" width="9" style="6"/>
    <col min="7927" max="7927" width="3.875" style="6" customWidth="1"/>
    <col min="7928" max="7928" width="10.75" style="6" customWidth="1"/>
    <col min="7929" max="7930" width="9" style="6"/>
    <col min="7931" max="7939" width="11.375" style="6" customWidth="1"/>
    <col min="7940" max="8182" width="9" style="6"/>
    <col min="8183" max="8183" width="3.875" style="6" customWidth="1"/>
    <col min="8184" max="8184" width="10.75" style="6" customWidth="1"/>
    <col min="8185" max="8186" width="9" style="6"/>
    <col min="8187" max="8195" width="11.375" style="6" customWidth="1"/>
    <col min="8196" max="8438" width="9" style="6"/>
    <col min="8439" max="8439" width="3.875" style="6" customWidth="1"/>
    <col min="8440" max="8440" width="10.75" style="6" customWidth="1"/>
    <col min="8441" max="8442" width="9" style="6"/>
    <col min="8443" max="8451" width="11.375" style="6" customWidth="1"/>
    <col min="8452" max="8694" width="9" style="6"/>
    <col min="8695" max="8695" width="3.875" style="6" customWidth="1"/>
    <col min="8696" max="8696" width="10.75" style="6" customWidth="1"/>
    <col min="8697" max="8698" width="9" style="6"/>
    <col min="8699" max="8707" width="11.375" style="6" customWidth="1"/>
    <col min="8708" max="8950" width="9" style="6"/>
    <col min="8951" max="8951" width="3.875" style="6" customWidth="1"/>
    <col min="8952" max="8952" width="10.75" style="6" customWidth="1"/>
    <col min="8953" max="8954" width="9" style="6"/>
    <col min="8955" max="8963" width="11.375" style="6" customWidth="1"/>
    <col min="8964" max="9206" width="9" style="6"/>
    <col min="9207" max="9207" width="3.875" style="6" customWidth="1"/>
    <col min="9208" max="9208" width="10.75" style="6" customWidth="1"/>
    <col min="9209" max="9210" width="9" style="6"/>
    <col min="9211" max="9219" width="11.375" style="6" customWidth="1"/>
    <col min="9220" max="9462" width="9" style="6"/>
    <col min="9463" max="9463" width="3.875" style="6" customWidth="1"/>
    <col min="9464" max="9464" width="10.75" style="6" customWidth="1"/>
    <col min="9465" max="9466" width="9" style="6"/>
    <col min="9467" max="9475" width="11.375" style="6" customWidth="1"/>
    <col min="9476" max="9718" width="9" style="6"/>
    <col min="9719" max="9719" width="3.875" style="6" customWidth="1"/>
    <col min="9720" max="9720" width="10.75" style="6" customWidth="1"/>
    <col min="9721" max="9722" width="9" style="6"/>
    <col min="9723" max="9731" width="11.375" style="6" customWidth="1"/>
    <col min="9732" max="9974" width="9" style="6"/>
    <col min="9975" max="9975" width="3.875" style="6" customWidth="1"/>
    <col min="9976" max="9976" width="10.75" style="6" customWidth="1"/>
    <col min="9977" max="9978" width="9" style="6"/>
    <col min="9979" max="9987" width="11.375" style="6" customWidth="1"/>
    <col min="9988" max="10230" width="9" style="6"/>
    <col min="10231" max="10231" width="3.875" style="6" customWidth="1"/>
    <col min="10232" max="10232" width="10.75" style="6" customWidth="1"/>
    <col min="10233" max="10234" width="9" style="6"/>
    <col min="10235" max="10243" width="11.375" style="6" customWidth="1"/>
    <col min="10244" max="10486" width="9" style="6"/>
    <col min="10487" max="10487" width="3.875" style="6" customWidth="1"/>
    <col min="10488" max="10488" width="10.75" style="6" customWidth="1"/>
    <col min="10489" max="10490" width="9" style="6"/>
    <col min="10491" max="10499" width="11.375" style="6" customWidth="1"/>
    <col min="10500" max="10742" width="9" style="6"/>
    <col min="10743" max="10743" width="3.875" style="6" customWidth="1"/>
    <col min="10744" max="10744" width="10.75" style="6" customWidth="1"/>
    <col min="10745" max="10746" width="9" style="6"/>
    <col min="10747" max="10755" width="11.375" style="6" customWidth="1"/>
    <col min="10756" max="10998" width="9" style="6"/>
    <col min="10999" max="10999" width="3.875" style="6" customWidth="1"/>
    <col min="11000" max="11000" width="10.75" style="6" customWidth="1"/>
    <col min="11001" max="11002" width="9" style="6"/>
    <col min="11003" max="11011" width="11.375" style="6" customWidth="1"/>
    <col min="11012" max="11254" width="9" style="6"/>
    <col min="11255" max="11255" width="3.875" style="6" customWidth="1"/>
    <col min="11256" max="11256" width="10.75" style="6" customWidth="1"/>
    <col min="11257" max="11258" width="9" style="6"/>
    <col min="11259" max="11267" width="11.375" style="6" customWidth="1"/>
    <col min="11268" max="11510" width="9" style="6"/>
    <col min="11511" max="11511" width="3.875" style="6" customWidth="1"/>
    <col min="11512" max="11512" width="10.75" style="6" customWidth="1"/>
    <col min="11513" max="11514" width="9" style="6"/>
    <col min="11515" max="11523" width="11.375" style="6" customWidth="1"/>
    <col min="11524" max="11766" width="9" style="6"/>
    <col min="11767" max="11767" width="3.875" style="6" customWidth="1"/>
    <col min="11768" max="11768" width="10.75" style="6" customWidth="1"/>
    <col min="11769" max="11770" width="9" style="6"/>
    <col min="11771" max="11779" width="11.375" style="6" customWidth="1"/>
    <col min="11780" max="12022" width="9" style="6"/>
    <col min="12023" max="12023" width="3.875" style="6" customWidth="1"/>
    <col min="12024" max="12024" width="10.75" style="6" customWidth="1"/>
    <col min="12025" max="12026" width="9" style="6"/>
    <col min="12027" max="12035" width="11.375" style="6" customWidth="1"/>
    <col min="12036" max="12278" width="9" style="6"/>
    <col min="12279" max="12279" width="3.875" style="6" customWidth="1"/>
    <col min="12280" max="12280" width="10.75" style="6" customWidth="1"/>
    <col min="12281" max="12282" width="9" style="6"/>
    <col min="12283" max="12291" width="11.375" style="6" customWidth="1"/>
    <col min="12292" max="12534" width="9" style="6"/>
    <col min="12535" max="12535" width="3.875" style="6" customWidth="1"/>
    <col min="12536" max="12536" width="10.75" style="6" customWidth="1"/>
    <col min="12537" max="12538" width="9" style="6"/>
    <col min="12539" max="12547" width="11.375" style="6" customWidth="1"/>
    <col min="12548" max="12790" width="9" style="6"/>
    <col min="12791" max="12791" width="3.875" style="6" customWidth="1"/>
    <col min="12792" max="12792" width="10.75" style="6" customWidth="1"/>
    <col min="12793" max="12794" width="9" style="6"/>
    <col min="12795" max="12803" width="11.375" style="6" customWidth="1"/>
    <col min="12804" max="13046" width="9" style="6"/>
    <col min="13047" max="13047" width="3.875" style="6" customWidth="1"/>
    <col min="13048" max="13048" width="10.75" style="6" customWidth="1"/>
    <col min="13049" max="13050" width="9" style="6"/>
    <col min="13051" max="13059" width="11.375" style="6" customWidth="1"/>
    <col min="13060" max="13302" width="9" style="6"/>
    <col min="13303" max="13303" width="3.875" style="6" customWidth="1"/>
    <col min="13304" max="13304" width="10.75" style="6" customWidth="1"/>
    <col min="13305" max="13306" width="9" style="6"/>
    <col min="13307" max="13315" width="11.375" style="6" customWidth="1"/>
    <col min="13316" max="13558" width="9" style="6"/>
    <col min="13559" max="13559" width="3.875" style="6" customWidth="1"/>
    <col min="13560" max="13560" width="10.75" style="6" customWidth="1"/>
    <col min="13561" max="13562" width="9" style="6"/>
    <col min="13563" max="13571" width="11.375" style="6" customWidth="1"/>
    <col min="13572" max="13814" width="9" style="6"/>
    <col min="13815" max="13815" width="3.875" style="6" customWidth="1"/>
    <col min="13816" max="13816" width="10.75" style="6" customWidth="1"/>
    <col min="13817" max="13818" width="9" style="6"/>
    <col min="13819" max="13827" width="11.375" style="6" customWidth="1"/>
    <col min="13828" max="14070" width="9" style="6"/>
    <col min="14071" max="14071" width="3.875" style="6" customWidth="1"/>
    <col min="14072" max="14072" width="10.75" style="6" customWidth="1"/>
    <col min="14073" max="14074" width="9" style="6"/>
    <col min="14075" max="14083" width="11.375" style="6" customWidth="1"/>
    <col min="14084" max="14326" width="9" style="6"/>
    <col min="14327" max="14327" width="3.875" style="6" customWidth="1"/>
    <col min="14328" max="14328" width="10.75" style="6" customWidth="1"/>
    <col min="14329" max="14330" width="9" style="6"/>
    <col min="14331" max="14339" width="11.375" style="6" customWidth="1"/>
    <col min="14340" max="14582" width="9" style="6"/>
    <col min="14583" max="14583" width="3.875" style="6" customWidth="1"/>
    <col min="14584" max="14584" width="10.75" style="6" customWidth="1"/>
    <col min="14585" max="14586" width="9" style="6"/>
    <col min="14587" max="14595" width="11.375" style="6" customWidth="1"/>
    <col min="14596" max="14838" width="9" style="6"/>
    <col min="14839" max="14839" width="3.875" style="6" customWidth="1"/>
    <col min="14840" max="14840" width="10.75" style="6" customWidth="1"/>
    <col min="14841" max="14842" width="9" style="6"/>
    <col min="14843" max="14851" width="11.375" style="6" customWidth="1"/>
    <col min="14852" max="15094" width="9" style="6"/>
    <col min="15095" max="15095" width="3.875" style="6" customWidth="1"/>
    <col min="15096" max="15096" width="10.75" style="6" customWidth="1"/>
    <col min="15097" max="15098" width="9" style="6"/>
    <col min="15099" max="15107" width="11.375" style="6" customWidth="1"/>
    <col min="15108" max="15350" width="9" style="6"/>
    <col min="15351" max="15351" width="3.875" style="6" customWidth="1"/>
    <col min="15352" max="15352" width="10.75" style="6" customWidth="1"/>
    <col min="15353" max="15354" width="9" style="6"/>
    <col min="15355" max="15363" width="11.375" style="6" customWidth="1"/>
    <col min="15364" max="15606" width="9" style="6"/>
    <col min="15607" max="15607" width="3.875" style="6" customWidth="1"/>
    <col min="15608" max="15608" width="10.75" style="6" customWidth="1"/>
    <col min="15609" max="15610" width="9" style="6"/>
    <col min="15611" max="15619" width="11.375" style="6" customWidth="1"/>
    <col min="15620" max="15862" width="9" style="6"/>
    <col min="15863" max="15863" width="3.875" style="6" customWidth="1"/>
    <col min="15864" max="15864" width="10.75" style="6" customWidth="1"/>
    <col min="15865" max="15866" width="9" style="6"/>
    <col min="15867" max="15875" width="11.375" style="6" customWidth="1"/>
    <col min="15876" max="16118" width="9" style="6"/>
    <col min="16119" max="16119" width="3.875" style="6" customWidth="1"/>
    <col min="16120" max="16120" width="10.75" style="6" customWidth="1"/>
    <col min="16121" max="16122" width="9" style="6"/>
    <col min="16123" max="16131" width="11.375" style="6" customWidth="1"/>
    <col min="16132" max="16384" width="9" style="6"/>
  </cols>
  <sheetData>
    <row r="1" spans="1:13" ht="15.95" customHeight="1" x14ac:dyDescent="0.25">
      <c r="J1" s="61" t="s">
        <v>0</v>
      </c>
      <c r="K1" s="61"/>
      <c r="L1" s="61"/>
      <c r="M1" s="61"/>
    </row>
    <row r="2" spans="1:13" ht="14.1" customHeight="1" x14ac:dyDescent="0.25">
      <c r="J2" s="61"/>
      <c r="K2" s="61"/>
      <c r="L2" s="61"/>
      <c r="M2" s="61"/>
    </row>
    <row r="3" spans="1:13" ht="5.45" customHeight="1" x14ac:dyDescent="0.25">
      <c r="J3" s="61"/>
      <c r="K3" s="61"/>
      <c r="L3" s="61"/>
      <c r="M3" s="61"/>
    </row>
    <row r="4" spans="1:13" ht="5.45" customHeight="1" x14ac:dyDescent="0.25">
      <c r="J4" s="61"/>
      <c r="K4" s="61"/>
      <c r="L4" s="61"/>
      <c r="M4" s="61"/>
    </row>
    <row r="5" spans="1:13" ht="22.5" x14ac:dyDescent="0.25">
      <c r="A5" s="62" t="s">
        <v>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22.5" x14ac:dyDescent="0.25">
      <c r="A6" s="63" t="s">
        <v>79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x14ac:dyDescent="0.25">
      <c r="A8" s="64" t="s">
        <v>2</v>
      </c>
      <c r="B8" s="8">
        <v>1000000</v>
      </c>
      <c r="C8" s="51"/>
      <c r="E8" s="65" t="s">
        <v>40</v>
      </c>
      <c r="F8" s="65"/>
      <c r="G8" s="65"/>
      <c r="H8" s="65"/>
      <c r="I8" s="65"/>
      <c r="J8" s="65"/>
      <c r="K8" s="65"/>
      <c r="L8" s="65"/>
      <c r="M8" s="65"/>
    </row>
    <row r="9" spans="1:13" s="10" customFormat="1" ht="15" customHeight="1" x14ac:dyDescent="0.2">
      <c r="A9" s="64"/>
      <c r="B9" s="47" t="s">
        <v>3</v>
      </c>
      <c r="C9" s="9"/>
      <c r="E9" s="66" t="s">
        <v>4</v>
      </c>
      <c r="F9" s="66"/>
      <c r="G9" s="66"/>
      <c r="H9" s="66"/>
      <c r="I9" s="66"/>
      <c r="J9" s="66"/>
      <c r="K9" s="66"/>
      <c r="L9" s="66"/>
      <c r="M9" s="66"/>
    </row>
    <row r="10" spans="1:13" x14ac:dyDescent="0.25">
      <c r="A10" s="64" t="s">
        <v>5</v>
      </c>
      <c r="B10" s="8">
        <v>1010000</v>
      </c>
      <c r="C10" s="51"/>
      <c r="E10" s="65" t="s">
        <v>40</v>
      </c>
      <c r="F10" s="65"/>
      <c r="G10" s="65"/>
      <c r="H10" s="65"/>
      <c r="I10" s="65"/>
      <c r="J10" s="65"/>
      <c r="K10" s="65"/>
      <c r="L10" s="65"/>
      <c r="M10" s="65"/>
    </row>
    <row r="11" spans="1:13" s="10" customFormat="1" ht="15" customHeight="1" x14ac:dyDescent="0.2">
      <c r="A11" s="64"/>
      <c r="B11" s="47" t="s">
        <v>3</v>
      </c>
      <c r="C11" s="9"/>
      <c r="E11" s="70" t="s">
        <v>6</v>
      </c>
      <c r="F11" s="70"/>
      <c r="G11" s="70"/>
      <c r="H11" s="70"/>
      <c r="I11" s="70"/>
      <c r="J11" s="70"/>
      <c r="K11" s="70"/>
      <c r="L11" s="70"/>
      <c r="M11" s="70"/>
    </row>
    <row r="12" spans="1:13" s="12" customFormat="1" ht="43.7" customHeight="1" x14ac:dyDescent="0.3">
      <c r="A12" s="64" t="s">
        <v>7</v>
      </c>
      <c r="B12" s="39">
        <v>1010160</v>
      </c>
      <c r="C12" s="11" t="s">
        <v>39</v>
      </c>
      <c r="E12" s="71" t="s">
        <v>80</v>
      </c>
      <c r="F12" s="71"/>
      <c r="G12" s="71"/>
      <c r="H12" s="71"/>
      <c r="I12" s="71"/>
      <c r="J12" s="71"/>
      <c r="K12" s="71"/>
      <c r="L12" s="71"/>
      <c r="M12" s="71"/>
    </row>
    <row r="13" spans="1:13" s="10" customFormat="1" ht="11.25" x14ac:dyDescent="0.2">
      <c r="A13" s="64"/>
      <c r="B13" s="13" t="s">
        <v>3</v>
      </c>
      <c r="C13" s="13" t="s">
        <v>8</v>
      </c>
      <c r="E13" s="66" t="s">
        <v>9</v>
      </c>
      <c r="F13" s="66"/>
      <c r="G13" s="66"/>
      <c r="H13" s="66"/>
      <c r="I13" s="66"/>
      <c r="J13" s="66"/>
      <c r="K13" s="66"/>
      <c r="L13" s="66"/>
      <c r="M13" s="66"/>
    </row>
    <row r="14" spans="1:13" s="14" customFormat="1" ht="30.75" customHeight="1" x14ac:dyDescent="0.25">
      <c r="A14" s="54" t="s">
        <v>10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hidden="1" x14ac:dyDescent="0.25">
      <c r="A15" s="15"/>
    </row>
    <row r="16" spans="1:13" x14ac:dyDescent="0.25">
      <c r="A16" s="49" t="s">
        <v>26</v>
      </c>
      <c r="B16" s="55" t="s">
        <v>11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x14ac:dyDescent="0.25">
      <c r="A17" s="49">
        <v>1</v>
      </c>
      <c r="B17" s="67" t="s">
        <v>41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</row>
    <row r="18" spans="1:13" hidden="1" x14ac:dyDescent="0.25">
      <c r="A18" s="49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15"/>
    </row>
    <row r="20" spans="1:13" x14ac:dyDescent="0.25">
      <c r="A20" s="16" t="s">
        <v>44</v>
      </c>
    </row>
    <row r="21" spans="1:13" x14ac:dyDescent="0.25">
      <c r="A21" s="51"/>
    </row>
    <row r="22" spans="1:13" x14ac:dyDescent="0.25">
      <c r="A22" s="17" t="s">
        <v>12</v>
      </c>
    </row>
    <row r="23" spans="1:13" hidden="1" x14ac:dyDescent="0.25">
      <c r="A23" s="15"/>
    </row>
    <row r="24" spans="1:13" x14ac:dyDescent="0.25">
      <c r="A24" s="49" t="s">
        <v>26</v>
      </c>
      <c r="B24" s="55" t="s">
        <v>13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3" x14ac:dyDescent="0.25">
      <c r="A25" s="49">
        <v>1</v>
      </c>
      <c r="B25" s="67" t="s">
        <v>42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</row>
    <row r="26" spans="1:13" hidden="1" x14ac:dyDescent="0.25">
      <c r="A26" s="49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13" x14ac:dyDescent="0.25">
      <c r="A27" s="15"/>
    </row>
    <row r="28" spans="1:13" x14ac:dyDescent="0.25">
      <c r="A28" s="17" t="s">
        <v>14</v>
      </c>
      <c r="M28" s="51" t="s">
        <v>15</v>
      </c>
    </row>
    <row r="29" spans="1:13" hidden="1" x14ac:dyDescent="0.25"/>
    <row r="30" spans="1:13" hidden="1" x14ac:dyDescent="0.25">
      <c r="A30" s="15"/>
    </row>
    <row r="31" spans="1:13" ht="30" customHeight="1" x14ac:dyDescent="0.25">
      <c r="A31" s="55" t="s">
        <v>26</v>
      </c>
      <c r="B31" s="55" t="s">
        <v>16</v>
      </c>
      <c r="C31" s="55"/>
      <c r="D31" s="55"/>
      <c r="E31" s="55" t="s">
        <v>17</v>
      </c>
      <c r="F31" s="55"/>
      <c r="G31" s="55"/>
      <c r="H31" s="55" t="s">
        <v>18</v>
      </c>
      <c r="I31" s="55"/>
      <c r="J31" s="55"/>
      <c r="K31" s="55" t="s">
        <v>19</v>
      </c>
      <c r="L31" s="55"/>
      <c r="M31" s="55"/>
    </row>
    <row r="32" spans="1:13" ht="33" customHeight="1" x14ac:dyDescent="0.25">
      <c r="A32" s="55"/>
      <c r="B32" s="55"/>
      <c r="C32" s="55"/>
      <c r="D32" s="55"/>
      <c r="E32" s="49" t="s">
        <v>20</v>
      </c>
      <c r="F32" s="49" t="s">
        <v>21</v>
      </c>
      <c r="G32" s="49" t="s">
        <v>22</v>
      </c>
      <c r="H32" s="49" t="s">
        <v>20</v>
      </c>
      <c r="I32" s="49" t="s">
        <v>21</v>
      </c>
      <c r="J32" s="49" t="s">
        <v>22</v>
      </c>
      <c r="K32" s="49" t="s">
        <v>20</v>
      </c>
      <c r="L32" s="49" t="s">
        <v>21</v>
      </c>
      <c r="M32" s="49" t="s">
        <v>22</v>
      </c>
    </row>
    <row r="33" spans="1:13" x14ac:dyDescent="0.25">
      <c r="A33" s="49">
        <v>1</v>
      </c>
      <c r="B33" s="55">
        <v>2</v>
      </c>
      <c r="C33" s="55"/>
      <c r="D33" s="55"/>
      <c r="E33" s="49">
        <v>3</v>
      </c>
      <c r="F33" s="49">
        <v>4</v>
      </c>
      <c r="G33" s="49">
        <v>5</v>
      </c>
      <c r="H33" s="49">
        <v>6</v>
      </c>
      <c r="I33" s="49">
        <v>7</v>
      </c>
      <c r="J33" s="49">
        <v>8</v>
      </c>
      <c r="K33" s="49">
        <v>9</v>
      </c>
      <c r="L33" s="49">
        <v>10</v>
      </c>
      <c r="M33" s="49">
        <v>11</v>
      </c>
    </row>
    <row r="34" spans="1:13" x14ac:dyDescent="0.25">
      <c r="A34" s="18">
        <v>1</v>
      </c>
      <c r="B34" s="67" t="s">
        <v>42</v>
      </c>
      <c r="C34" s="68"/>
      <c r="D34" s="69"/>
      <c r="E34" s="19">
        <v>1319165</v>
      </c>
      <c r="F34" s="19"/>
      <c r="G34" s="19">
        <f>SUM(E34:F34)</f>
        <v>1319165</v>
      </c>
      <c r="H34" s="19">
        <v>1302880.3600000001</v>
      </c>
      <c r="I34" s="19"/>
      <c r="J34" s="19">
        <f>SUM(H34:I34)</f>
        <v>1302880.3600000001</v>
      </c>
      <c r="K34" s="19">
        <f>H34-E34</f>
        <v>-16284.639999999898</v>
      </c>
      <c r="L34" s="19">
        <f>I34-F34</f>
        <v>0</v>
      </c>
      <c r="M34" s="19">
        <f>SUM(K34:L34)</f>
        <v>-16284.639999999898</v>
      </c>
    </row>
    <row r="35" spans="1:13" hidden="1" x14ac:dyDescent="0.25">
      <c r="A35" s="18">
        <v>2</v>
      </c>
      <c r="B35" s="67" t="s">
        <v>43</v>
      </c>
      <c r="C35" s="68"/>
      <c r="D35" s="69"/>
      <c r="E35" s="19"/>
      <c r="F35" s="19"/>
      <c r="G35" s="19">
        <f t="shared" ref="G35:G36" si="0">SUM(E35:F35)</f>
        <v>0</v>
      </c>
      <c r="H35" s="19"/>
      <c r="I35" s="19"/>
      <c r="J35" s="19">
        <f t="shared" ref="J35:J36" si="1">SUM(H35:I35)</f>
        <v>0</v>
      </c>
      <c r="K35" s="19">
        <f t="shared" ref="K35:L36" si="2">H35-E35</f>
        <v>0</v>
      </c>
      <c r="L35" s="19">
        <f t="shared" si="2"/>
        <v>0</v>
      </c>
      <c r="M35" s="19">
        <f t="shared" ref="M35:M36" si="3">SUM(K35:L35)</f>
        <v>0</v>
      </c>
    </row>
    <row r="36" spans="1:13" ht="16.5" hidden="1" thickBot="1" x14ac:dyDescent="0.3">
      <c r="A36" s="20">
        <v>2</v>
      </c>
      <c r="B36" s="58" t="s">
        <v>75</v>
      </c>
      <c r="C36" s="59"/>
      <c r="D36" s="60"/>
      <c r="E36" s="21"/>
      <c r="F36" s="21"/>
      <c r="G36" s="21">
        <f t="shared" si="0"/>
        <v>0</v>
      </c>
      <c r="H36" s="21"/>
      <c r="I36" s="21"/>
      <c r="J36" s="21">
        <f t="shared" si="1"/>
        <v>0</v>
      </c>
      <c r="K36" s="21">
        <f t="shared" si="2"/>
        <v>0</v>
      </c>
      <c r="L36" s="21">
        <f t="shared" si="2"/>
        <v>0</v>
      </c>
      <c r="M36" s="21">
        <f t="shared" si="3"/>
        <v>0</v>
      </c>
    </row>
    <row r="37" spans="1:13" x14ac:dyDescent="0.25">
      <c r="A37" s="48"/>
      <c r="B37" s="76" t="s">
        <v>23</v>
      </c>
      <c r="C37" s="76"/>
      <c r="D37" s="76"/>
      <c r="E37" s="22">
        <f>SUM(E34:E36)</f>
        <v>1319165</v>
      </c>
      <c r="F37" s="22">
        <f t="shared" ref="F37:G37" si="4">SUM(F34:F36)</f>
        <v>0</v>
      </c>
      <c r="G37" s="22">
        <f t="shared" si="4"/>
        <v>1319165</v>
      </c>
      <c r="H37" s="22">
        <f>SUM(H34:H36)</f>
        <v>1302880.3600000001</v>
      </c>
      <c r="I37" s="22">
        <f t="shared" ref="I37:M37" si="5">SUM(I34:I36)</f>
        <v>0</v>
      </c>
      <c r="J37" s="22">
        <f t="shared" si="5"/>
        <v>1302880.3600000001</v>
      </c>
      <c r="K37" s="22">
        <f t="shared" si="5"/>
        <v>-16284.639999999898</v>
      </c>
      <c r="L37" s="22">
        <f t="shared" si="5"/>
        <v>0</v>
      </c>
      <c r="M37" s="22">
        <f t="shared" si="5"/>
        <v>-16284.639999999898</v>
      </c>
    </row>
    <row r="38" spans="1:13" x14ac:dyDescent="0.25">
      <c r="A38" s="56" t="s">
        <v>24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3" x14ac:dyDescent="0.25">
      <c r="A39" s="50"/>
      <c r="B39" s="75" t="s">
        <v>81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13" x14ac:dyDescent="0.25">
      <c r="A40" s="15"/>
    </row>
    <row r="41" spans="1:13" x14ac:dyDescent="0.25">
      <c r="A41" s="77" t="s">
        <v>25</v>
      </c>
      <c r="B41" s="77"/>
      <c r="C41" s="77"/>
      <c r="D41" s="77"/>
      <c r="E41" s="77"/>
      <c r="F41" s="77"/>
      <c r="G41" s="77"/>
      <c r="H41" s="77"/>
      <c r="I41" s="77"/>
      <c r="J41" s="51"/>
      <c r="K41" s="51"/>
      <c r="L41" s="51"/>
      <c r="M41" s="51" t="s">
        <v>15</v>
      </c>
    </row>
    <row r="42" spans="1:13" x14ac:dyDescent="0.25">
      <c r="A42" s="15"/>
    </row>
    <row r="43" spans="1:13" ht="26.25" customHeight="1" x14ac:dyDescent="0.25">
      <c r="A43" s="55" t="s">
        <v>26</v>
      </c>
      <c r="B43" s="55" t="s">
        <v>27</v>
      </c>
      <c r="C43" s="55"/>
      <c r="D43" s="55"/>
      <c r="E43" s="55" t="s">
        <v>17</v>
      </c>
      <c r="F43" s="55"/>
      <c r="G43" s="55"/>
      <c r="H43" s="55" t="s">
        <v>18</v>
      </c>
      <c r="I43" s="55"/>
      <c r="J43" s="55"/>
      <c r="K43" s="55" t="s">
        <v>19</v>
      </c>
      <c r="L43" s="55"/>
      <c r="M43" s="55"/>
    </row>
    <row r="44" spans="1:13" ht="26.25" customHeight="1" x14ac:dyDescent="0.25">
      <c r="A44" s="55"/>
      <c r="B44" s="55"/>
      <c r="C44" s="55"/>
      <c r="D44" s="55"/>
      <c r="E44" s="49" t="s">
        <v>20</v>
      </c>
      <c r="F44" s="49" t="s">
        <v>21</v>
      </c>
      <c r="G44" s="49" t="s">
        <v>22</v>
      </c>
      <c r="H44" s="49" t="s">
        <v>20</v>
      </c>
      <c r="I44" s="49" t="s">
        <v>21</v>
      </c>
      <c r="J44" s="49" t="s">
        <v>22</v>
      </c>
      <c r="K44" s="49" t="s">
        <v>20</v>
      </c>
      <c r="L44" s="49" t="s">
        <v>21</v>
      </c>
      <c r="M44" s="49" t="s">
        <v>22</v>
      </c>
    </row>
    <row r="45" spans="1:13" x14ac:dyDescent="0.25">
      <c r="A45" s="49">
        <v>1</v>
      </c>
      <c r="B45" s="55">
        <v>2</v>
      </c>
      <c r="C45" s="55"/>
      <c r="D45" s="55"/>
      <c r="E45" s="49">
        <v>3</v>
      </c>
      <c r="F45" s="49">
        <v>4</v>
      </c>
      <c r="G45" s="49">
        <v>5</v>
      </c>
      <c r="H45" s="49">
        <v>6</v>
      </c>
      <c r="I45" s="49">
        <v>7</v>
      </c>
      <c r="J45" s="49">
        <v>8</v>
      </c>
      <c r="K45" s="49">
        <v>9</v>
      </c>
      <c r="L45" s="49">
        <v>10</v>
      </c>
      <c r="M45" s="49">
        <v>11</v>
      </c>
    </row>
    <row r="46" spans="1:13" x14ac:dyDescent="0.25">
      <c r="A46" s="23">
        <v>1</v>
      </c>
      <c r="B46" s="55"/>
      <c r="C46" s="55"/>
      <c r="D46" s="55"/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f>E46-H46</f>
        <v>0</v>
      </c>
      <c r="L46" s="49">
        <f t="shared" ref="L46:M46" si="6">F46-I46</f>
        <v>0</v>
      </c>
      <c r="M46" s="49">
        <f t="shared" si="6"/>
        <v>0</v>
      </c>
    </row>
    <row r="47" spans="1:13" x14ac:dyDescent="0.25">
      <c r="A47" s="15"/>
    </row>
    <row r="48" spans="1:13" x14ac:dyDescent="0.25">
      <c r="A48" s="17" t="s">
        <v>28</v>
      </c>
    </row>
    <row r="49" spans="1:13" x14ac:dyDescent="0.25">
      <c r="A49" s="15"/>
    </row>
    <row r="50" spans="1:13" ht="23.25" customHeight="1" x14ac:dyDescent="0.25">
      <c r="A50" s="55" t="s">
        <v>26</v>
      </c>
      <c r="B50" s="55" t="s">
        <v>29</v>
      </c>
      <c r="C50" s="55" t="s">
        <v>30</v>
      </c>
      <c r="D50" s="55" t="s">
        <v>31</v>
      </c>
      <c r="E50" s="55" t="s">
        <v>17</v>
      </c>
      <c r="F50" s="55"/>
      <c r="G50" s="55"/>
      <c r="H50" s="55" t="s">
        <v>32</v>
      </c>
      <c r="I50" s="55"/>
      <c r="J50" s="55"/>
      <c r="K50" s="55" t="s">
        <v>19</v>
      </c>
      <c r="L50" s="55"/>
      <c r="M50" s="55"/>
    </row>
    <row r="51" spans="1:13" ht="27" customHeight="1" x14ac:dyDescent="0.25">
      <c r="A51" s="55"/>
      <c r="B51" s="55"/>
      <c r="C51" s="55"/>
      <c r="D51" s="55"/>
      <c r="E51" s="49" t="s">
        <v>20</v>
      </c>
      <c r="F51" s="49" t="s">
        <v>21</v>
      </c>
      <c r="G51" s="49" t="s">
        <v>22</v>
      </c>
      <c r="H51" s="49" t="s">
        <v>20</v>
      </c>
      <c r="I51" s="49" t="s">
        <v>21</v>
      </c>
      <c r="J51" s="49" t="s">
        <v>22</v>
      </c>
      <c r="K51" s="49" t="s">
        <v>20</v>
      </c>
      <c r="L51" s="49" t="s">
        <v>21</v>
      </c>
      <c r="M51" s="49" t="s">
        <v>22</v>
      </c>
    </row>
    <row r="52" spans="1:13" x14ac:dyDescent="0.25">
      <c r="A52" s="49">
        <v>1</v>
      </c>
      <c r="B52" s="49">
        <v>2</v>
      </c>
      <c r="C52" s="49">
        <v>3</v>
      </c>
      <c r="D52" s="49">
        <v>4</v>
      </c>
      <c r="E52" s="49">
        <v>5</v>
      </c>
      <c r="F52" s="49">
        <v>6</v>
      </c>
      <c r="G52" s="49">
        <v>7</v>
      </c>
      <c r="H52" s="49">
        <v>8</v>
      </c>
      <c r="I52" s="49">
        <v>9</v>
      </c>
      <c r="J52" s="49">
        <v>10</v>
      </c>
      <c r="K52" s="49">
        <v>11</v>
      </c>
      <c r="L52" s="49">
        <v>12</v>
      </c>
      <c r="M52" s="49">
        <v>13</v>
      </c>
    </row>
    <row r="53" spans="1:13" x14ac:dyDescent="0.25">
      <c r="A53" s="49">
        <v>1</v>
      </c>
      <c r="B53" s="24" t="s">
        <v>51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18">
        <v>1</v>
      </c>
      <c r="B54" s="1" t="s">
        <v>45</v>
      </c>
      <c r="C54" s="49" t="s">
        <v>47</v>
      </c>
      <c r="D54" s="2" t="s">
        <v>49</v>
      </c>
      <c r="E54" s="49">
        <v>7</v>
      </c>
      <c r="F54" s="49" t="s">
        <v>52</v>
      </c>
      <c r="G54" s="25">
        <f>SUM(E54:F54)</f>
        <v>7</v>
      </c>
      <c r="H54" s="49">
        <v>5</v>
      </c>
      <c r="I54" s="49" t="s">
        <v>52</v>
      </c>
      <c r="J54" s="25">
        <f>SUM(H54:I54)</f>
        <v>5</v>
      </c>
      <c r="K54" s="49">
        <f>H54-E54</f>
        <v>-2</v>
      </c>
      <c r="L54" s="49" t="s">
        <v>52</v>
      </c>
      <c r="M54" s="25">
        <f>SUM(K54:L54)</f>
        <v>-2</v>
      </c>
    </row>
    <row r="55" spans="1:13" ht="38.25" hidden="1" x14ac:dyDescent="0.25">
      <c r="A55" s="18">
        <v>2</v>
      </c>
      <c r="B55" s="1" t="s">
        <v>46</v>
      </c>
      <c r="C55" s="49" t="s">
        <v>48</v>
      </c>
      <c r="D55" s="3" t="s">
        <v>50</v>
      </c>
      <c r="E55" s="26"/>
      <c r="F55" s="26" t="s">
        <v>52</v>
      </c>
      <c r="G55" s="27">
        <f>SUM(E55:F55)</f>
        <v>0</v>
      </c>
      <c r="H55" s="26"/>
      <c r="I55" s="26" t="s">
        <v>52</v>
      </c>
      <c r="J55" s="27">
        <f>SUM(H55:I55)</f>
        <v>0</v>
      </c>
      <c r="K55" s="26">
        <f>H55-E55</f>
        <v>0</v>
      </c>
      <c r="L55" s="26" t="s">
        <v>52</v>
      </c>
      <c r="M55" s="27">
        <f>SUM(K55:L55)</f>
        <v>0</v>
      </c>
    </row>
    <row r="56" spans="1:13" x14ac:dyDescent="0.25">
      <c r="A56" s="55" t="s">
        <v>33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</row>
    <row r="57" spans="1:13" x14ac:dyDescent="0.25">
      <c r="A57" s="40"/>
      <c r="B57" s="68" t="s">
        <v>82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9"/>
    </row>
    <row r="58" spans="1:13" ht="16.5" thickBot="1" x14ac:dyDescent="0.3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60"/>
    </row>
    <row r="59" spans="1:13" x14ac:dyDescent="0.25">
      <c r="A59" s="48">
        <v>2</v>
      </c>
      <c r="B59" s="28" t="s">
        <v>53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1:13" ht="31.5" x14ac:dyDescent="0.25">
      <c r="A60" s="18">
        <v>1</v>
      </c>
      <c r="B60" s="4" t="s">
        <v>54</v>
      </c>
      <c r="C60" s="5" t="s">
        <v>47</v>
      </c>
      <c r="D60" s="3" t="s">
        <v>56</v>
      </c>
      <c r="E60" s="41">
        <v>415</v>
      </c>
      <c r="F60" s="41"/>
      <c r="G60" s="42">
        <f t="shared" ref="G60:G65" si="7">SUM(E60:F60)</f>
        <v>415</v>
      </c>
      <c r="H60" s="41">
        <v>428</v>
      </c>
      <c r="I60" s="41"/>
      <c r="J60" s="42">
        <f t="shared" ref="J60:J65" si="8">SUM(H60:I60)</f>
        <v>428</v>
      </c>
      <c r="K60" s="41">
        <f t="shared" ref="K60:L62" si="9">H60-E60</f>
        <v>13</v>
      </c>
      <c r="L60" s="41">
        <f t="shared" si="9"/>
        <v>0</v>
      </c>
      <c r="M60" s="42">
        <f t="shared" ref="M60:M65" si="10">SUM(K60:L60)</f>
        <v>13</v>
      </c>
    </row>
    <row r="61" spans="1:13" ht="31.5" x14ac:dyDescent="0.25">
      <c r="A61" s="18">
        <v>2</v>
      </c>
      <c r="B61" s="4" t="s">
        <v>83</v>
      </c>
      <c r="C61" s="5" t="s">
        <v>47</v>
      </c>
      <c r="D61" s="3" t="s">
        <v>56</v>
      </c>
      <c r="E61" s="41">
        <v>415</v>
      </c>
      <c r="F61" s="41"/>
      <c r="G61" s="42">
        <f t="shared" si="7"/>
        <v>415</v>
      </c>
      <c r="H61" s="41">
        <v>428</v>
      </c>
      <c r="I61" s="41"/>
      <c r="J61" s="42">
        <f t="shared" si="8"/>
        <v>428</v>
      </c>
      <c r="K61" s="41">
        <f t="shared" si="9"/>
        <v>13</v>
      </c>
      <c r="L61" s="41">
        <f t="shared" si="9"/>
        <v>0</v>
      </c>
      <c r="M61" s="42">
        <f t="shared" si="10"/>
        <v>13</v>
      </c>
    </row>
    <row r="62" spans="1:13" ht="31.5" x14ac:dyDescent="0.25">
      <c r="A62" s="18">
        <v>3</v>
      </c>
      <c r="B62" s="4" t="s">
        <v>84</v>
      </c>
      <c r="C62" s="5" t="s">
        <v>47</v>
      </c>
      <c r="D62" s="3" t="s">
        <v>85</v>
      </c>
      <c r="E62" s="41">
        <v>36</v>
      </c>
      <c r="F62" s="41"/>
      <c r="G62" s="42">
        <f t="shared" ref="G62" si="11">SUM(E62:F62)</f>
        <v>36</v>
      </c>
      <c r="H62" s="41">
        <v>36</v>
      </c>
      <c r="I62" s="41"/>
      <c r="J62" s="42">
        <f t="shared" ref="J62" si="12">SUM(H62:I62)</f>
        <v>36</v>
      </c>
      <c r="K62" s="41">
        <f t="shared" si="9"/>
        <v>0</v>
      </c>
      <c r="L62" s="41">
        <f t="shared" si="9"/>
        <v>0</v>
      </c>
      <c r="M62" s="42">
        <f t="shared" ref="M62" si="13">SUM(K62:L62)</f>
        <v>0</v>
      </c>
    </row>
    <row r="63" spans="1:13" ht="31.5" x14ac:dyDescent="0.25">
      <c r="A63" s="23">
        <v>4</v>
      </c>
      <c r="B63" s="4" t="s">
        <v>55</v>
      </c>
      <c r="C63" s="5" t="s">
        <v>47</v>
      </c>
      <c r="D63" s="3" t="s">
        <v>57</v>
      </c>
      <c r="E63" s="41">
        <v>36</v>
      </c>
      <c r="F63" s="41"/>
      <c r="G63" s="42">
        <f t="shared" si="7"/>
        <v>36</v>
      </c>
      <c r="H63" s="41">
        <v>36</v>
      </c>
      <c r="I63" s="41"/>
      <c r="J63" s="42">
        <f t="shared" si="8"/>
        <v>36</v>
      </c>
      <c r="K63" s="41">
        <f t="shared" ref="K63:K65" si="14">H63-E63</f>
        <v>0</v>
      </c>
      <c r="L63" s="41">
        <f t="shared" ref="L63:L65" si="15">I63-F63</f>
        <v>0</v>
      </c>
      <c r="M63" s="42">
        <f t="shared" si="10"/>
        <v>0</v>
      </c>
    </row>
    <row r="64" spans="1:13" x14ac:dyDescent="0.25">
      <c r="A64" s="23">
        <f t="shared" ref="A64:A65" si="16">A63+1</f>
        <v>5</v>
      </c>
      <c r="B64" s="4" t="s">
        <v>86</v>
      </c>
      <c r="C64" s="5" t="s">
        <v>47</v>
      </c>
      <c r="D64" s="3" t="s">
        <v>85</v>
      </c>
      <c r="E64" s="41">
        <v>206</v>
      </c>
      <c r="F64" s="41"/>
      <c r="G64" s="42">
        <f t="shared" si="7"/>
        <v>206</v>
      </c>
      <c r="H64" s="41">
        <v>212</v>
      </c>
      <c r="I64" s="41"/>
      <c r="J64" s="42">
        <f t="shared" si="8"/>
        <v>212</v>
      </c>
      <c r="K64" s="41">
        <f t="shared" si="14"/>
        <v>6</v>
      </c>
      <c r="L64" s="41">
        <f t="shared" si="15"/>
        <v>0</v>
      </c>
      <c r="M64" s="42">
        <f t="shared" si="10"/>
        <v>6</v>
      </c>
    </row>
    <row r="65" spans="1:13" ht="31.5" hidden="1" x14ac:dyDescent="0.25">
      <c r="A65" s="23">
        <f t="shared" si="16"/>
        <v>6</v>
      </c>
      <c r="B65" s="4" t="s">
        <v>76</v>
      </c>
      <c r="C65" s="5" t="s">
        <v>47</v>
      </c>
      <c r="D65" s="3" t="s">
        <v>58</v>
      </c>
      <c r="E65" s="49"/>
      <c r="F65" s="49"/>
      <c r="G65" s="25">
        <f t="shared" si="7"/>
        <v>0</v>
      </c>
      <c r="H65" s="49"/>
      <c r="I65" s="49"/>
      <c r="J65" s="25">
        <f t="shared" si="8"/>
        <v>0</v>
      </c>
      <c r="K65" s="49">
        <f t="shared" si="14"/>
        <v>0</v>
      </c>
      <c r="L65" s="49">
        <f t="shared" si="15"/>
        <v>0</v>
      </c>
      <c r="M65" s="25">
        <f t="shared" si="10"/>
        <v>0</v>
      </c>
    </row>
    <row r="66" spans="1:13" x14ac:dyDescent="0.25">
      <c r="A66" s="55" t="s">
        <v>33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</row>
    <row r="67" spans="1:13" x14ac:dyDescent="0.25">
      <c r="A67" s="49"/>
      <c r="B67" s="72" t="s">
        <v>95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4"/>
    </row>
    <row r="68" spans="1:13" ht="16.5" thickBot="1" x14ac:dyDescent="0.3">
      <c r="A68" s="30"/>
      <c r="B68" s="58" t="s">
        <v>94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60"/>
    </row>
    <row r="69" spans="1:13" x14ac:dyDescent="0.25">
      <c r="A69" s="48">
        <v>3</v>
      </c>
      <c r="B69" s="28" t="s">
        <v>59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13" ht="38.25" x14ac:dyDescent="0.25">
      <c r="A70" s="23">
        <v>1</v>
      </c>
      <c r="B70" s="4" t="s">
        <v>61</v>
      </c>
      <c r="C70" s="5" t="s">
        <v>47</v>
      </c>
      <c r="D70" s="3" t="s">
        <v>65</v>
      </c>
      <c r="E70" s="49">
        <f>ROUNDDOWN(E61/$E$54,0)</f>
        <v>59</v>
      </c>
      <c r="F70" s="49"/>
      <c r="G70" s="25">
        <f t="shared" ref="G70:G74" si="17">SUM(E70:F70)</f>
        <v>59</v>
      </c>
      <c r="H70" s="49">
        <f>ROUNDDOWN(H61/$H$54,0)</f>
        <v>85</v>
      </c>
      <c r="I70" s="49"/>
      <c r="J70" s="25">
        <f t="shared" ref="J70:J74" si="18">SUM(H70:I70)</f>
        <v>85</v>
      </c>
      <c r="K70" s="49">
        <f>H70-E70</f>
        <v>26</v>
      </c>
      <c r="L70" s="49">
        <f>I70-F70</f>
        <v>0</v>
      </c>
      <c r="M70" s="25">
        <f t="shared" ref="M70:M74" si="19">SUM(K70:L70)</f>
        <v>26</v>
      </c>
    </row>
    <row r="71" spans="1:13" ht="38.25" x14ac:dyDescent="0.25">
      <c r="A71" s="23">
        <v>2</v>
      </c>
      <c r="B71" s="4" t="s">
        <v>62</v>
      </c>
      <c r="C71" s="5" t="s">
        <v>47</v>
      </c>
      <c r="D71" s="3" t="s">
        <v>66</v>
      </c>
      <c r="E71" s="49">
        <f>ROUNDDOWN(E63/$E$54,0)</f>
        <v>5</v>
      </c>
      <c r="F71" s="49"/>
      <c r="G71" s="25">
        <f t="shared" si="17"/>
        <v>5</v>
      </c>
      <c r="H71" s="49">
        <f>ROUNDDOWN(H63/$H$54,0)</f>
        <v>7</v>
      </c>
      <c r="I71" s="49"/>
      <c r="J71" s="25">
        <f t="shared" si="18"/>
        <v>7</v>
      </c>
      <c r="K71" s="49">
        <f t="shared" ref="K71:K74" si="20">H71-E71</f>
        <v>2</v>
      </c>
      <c r="L71" s="49">
        <f t="shared" ref="L71:L74" si="21">I71-F71</f>
        <v>0</v>
      </c>
      <c r="M71" s="25">
        <f t="shared" si="19"/>
        <v>2</v>
      </c>
    </row>
    <row r="72" spans="1:13" ht="31.5" x14ac:dyDescent="0.25">
      <c r="A72" s="23">
        <v>3</v>
      </c>
      <c r="B72" s="4" t="s">
        <v>87</v>
      </c>
      <c r="C72" s="49" t="s">
        <v>47</v>
      </c>
      <c r="D72" s="52" t="s">
        <v>88</v>
      </c>
      <c r="E72" s="49">
        <f>ROUNDDOWN(E64/$E$54,0)</f>
        <v>29</v>
      </c>
      <c r="F72" s="49"/>
      <c r="G72" s="25">
        <f t="shared" ref="G72" si="22">SUM(E72:F72)</f>
        <v>29</v>
      </c>
      <c r="H72" s="49">
        <f>ROUNDDOWN(H64/$H$54,0)</f>
        <v>42</v>
      </c>
      <c r="I72" s="49"/>
      <c r="J72" s="25">
        <f t="shared" ref="J72" si="23">SUM(H72:I72)</f>
        <v>42</v>
      </c>
      <c r="K72" s="49">
        <f t="shared" ref="K72" si="24">H72-E72</f>
        <v>13</v>
      </c>
      <c r="L72" s="49">
        <f t="shared" ref="L72" si="25">I72-F72</f>
        <v>0</v>
      </c>
      <c r="M72" s="25">
        <f t="shared" ref="M72" si="26">SUM(K72:L72)</f>
        <v>13</v>
      </c>
    </row>
    <row r="73" spans="1:13" ht="38.25" x14ac:dyDescent="0.25">
      <c r="A73" s="23">
        <v>4</v>
      </c>
      <c r="B73" s="4" t="s">
        <v>63</v>
      </c>
      <c r="C73" s="43" t="s">
        <v>48</v>
      </c>
      <c r="D73" s="44" t="s">
        <v>67</v>
      </c>
      <c r="E73" s="41">
        <f>ROUND(E37/E54,0)</f>
        <v>188452</v>
      </c>
      <c r="F73" s="41">
        <f>ROUND(F37/E54,2)</f>
        <v>0</v>
      </c>
      <c r="G73" s="42">
        <f>SUM(E73:F73)</f>
        <v>188452</v>
      </c>
      <c r="H73" s="41">
        <f>ROUND(H37/H54,0)</f>
        <v>260576</v>
      </c>
      <c r="I73" s="41">
        <f>ROUND(I37/H54,2)</f>
        <v>0</v>
      </c>
      <c r="J73" s="42">
        <f>SUM(H73:I73)</f>
        <v>260576</v>
      </c>
      <c r="K73" s="41">
        <f t="shared" si="20"/>
        <v>72124</v>
      </c>
      <c r="L73" s="41">
        <f t="shared" si="21"/>
        <v>0</v>
      </c>
      <c r="M73" s="42">
        <f t="shared" si="19"/>
        <v>72124</v>
      </c>
    </row>
    <row r="74" spans="1:13" ht="51" hidden="1" x14ac:dyDescent="0.25">
      <c r="A74" s="23">
        <v>4</v>
      </c>
      <c r="B74" s="4" t="s">
        <v>64</v>
      </c>
      <c r="C74" s="5" t="s">
        <v>48</v>
      </c>
      <c r="D74" s="3" t="s">
        <v>77</v>
      </c>
      <c r="E74" s="19"/>
      <c r="F74" s="19"/>
      <c r="G74" s="29">
        <f t="shared" si="17"/>
        <v>0</v>
      </c>
      <c r="H74" s="19"/>
      <c r="I74" s="19" t="e">
        <f>ROUND(F37/F65,0)</f>
        <v>#DIV/0!</v>
      </c>
      <c r="J74" s="29" t="e">
        <f t="shared" si="18"/>
        <v>#DIV/0!</v>
      </c>
      <c r="K74" s="49">
        <f t="shared" si="20"/>
        <v>0</v>
      </c>
      <c r="L74" s="49" t="e">
        <f t="shared" si="21"/>
        <v>#DIV/0!</v>
      </c>
      <c r="M74" s="25" t="e">
        <f t="shared" si="19"/>
        <v>#DIV/0!</v>
      </c>
    </row>
    <row r="75" spans="1:13" x14ac:dyDescent="0.25">
      <c r="A75" s="55" t="s">
        <v>33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</row>
    <row r="76" spans="1:13" x14ac:dyDescent="0.25">
      <c r="A76" s="49"/>
      <c r="B76" s="67" t="s">
        <v>93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9"/>
    </row>
    <row r="77" spans="1:13" x14ac:dyDescent="0.25">
      <c r="A77" s="49"/>
      <c r="B77" s="72" t="s">
        <v>103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4"/>
    </row>
    <row r="78" spans="1:13" ht="16.5" thickBot="1" x14ac:dyDescent="0.3">
      <c r="A78" s="30"/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60"/>
    </row>
    <row r="79" spans="1:13" x14ac:dyDescent="0.25">
      <c r="A79" s="48">
        <v>4</v>
      </c>
      <c r="B79" s="28" t="s">
        <v>60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3" ht="47.25" x14ac:dyDescent="0.25">
      <c r="A80" s="23">
        <v>1</v>
      </c>
      <c r="B80" s="4" t="s">
        <v>89</v>
      </c>
      <c r="C80" s="49" t="s">
        <v>68</v>
      </c>
      <c r="D80" s="52" t="s">
        <v>90</v>
      </c>
      <c r="E80" s="49">
        <f>ROUND(E61/E60*100,0)</f>
        <v>100</v>
      </c>
      <c r="F80" s="49"/>
      <c r="G80" s="25">
        <f t="shared" ref="G80:G82" si="27">SUM(E80:F80)</f>
        <v>100</v>
      </c>
      <c r="H80" s="49">
        <f>ROUND(H61/H60*100,0)</f>
        <v>100</v>
      </c>
      <c r="I80" s="49"/>
      <c r="J80" s="25">
        <f t="shared" ref="J80:J82" si="28">SUM(H80:I80)</f>
        <v>100</v>
      </c>
      <c r="K80" s="49">
        <f t="shared" ref="K80" si="29">H80-E80</f>
        <v>0</v>
      </c>
      <c r="L80" s="49">
        <f t="shared" ref="L80" si="30">I80-F80</f>
        <v>0</v>
      </c>
      <c r="M80" s="25">
        <f t="shared" ref="M80" si="31">SUM(K80:L80)</f>
        <v>0</v>
      </c>
    </row>
    <row r="81" spans="1:13" ht="47.25" x14ac:dyDescent="0.25">
      <c r="A81" s="23">
        <v>2</v>
      </c>
      <c r="B81" s="53" t="s">
        <v>91</v>
      </c>
      <c r="C81" s="49" t="s">
        <v>68</v>
      </c>
      <c r="D81" s="52" t="s">
        <v>92</v>
      </c>
      <c r="E81" s="49">
        <f>ROUND(E63/E62*100,0)</f>
        <v>100</v>
      </c>
      <c r="F81" s="49"/>
      <c r="G81" s="25">
        <f t="shared" si="27"/>
        <v>100</v>
      </c>
      <c r="H81" s="49">
        <f>ROUND(H63/H62*100,0)</f>
        <v>100</v>
      </c>
      <c r="I81" s="49"/>
      <c r="J81" s="25">
        <f t="shared" si="28"/>
        <v>100</v>
      </c>
      <c r="K81" s="49">
        <f t="shared" ref="K81:K82" si="32">H81-E81</f>
        <v>0</v>
      </c>
      <c r="L81" s="49">
        <f t="shared" ref="L81:L82" si="33">I81-F81</f>
        <v>0</v>
      </c>
      <c r="M81" s="25">
        <f t="shared" ref="M81:M82" si="34">SUM(K81:L81)</f>
        <v>0</v>
      </c>
    </row>
    <row r="82" spans="1:13" ht="47.25" hidden="1" x14ac:dyDescent="0.25">
      <c r="A82" s="23">
        <v>3</v>
      </c>
      <c r="B82" s="45" t="s">
        <v>78</v>
      </c>
      <c r="C82" s="43" t="s">
        <v>68</v>
      </c>
      <c r="D82" s="44" t="s">
        <v>69</v>
      </c>
      <c r="E82" s="49"/>
      <c r="F82" s="49">
        <v>100</v>
      </c>
      <c r="G82" s="25">
        <f t="shared" si="27"/>
        <v>100</v>
      </c>
      <c r="H82" s="49"/>
      <c r="I82" s="49" t="e">
        <f>ROUND(15000/F37*100,0)</f>
        <v>#DIV/0!</v>
      </c>
      <c r="J82" s="25" t="e">
        <f t="shared" si="28"/>
        <v>#DIV/0!</v>
      </c>
      <c r="K82" s="49">
        <f t="shared" si="32"/>
        <v>0</v>
      </c>
      <c r="L82" s="49" t="e">
        <f t="shared" si="33"/>
        <v>#DIV/0!</v>
      </c>
      <c r="M82" s="25" t="e">
        <f t="shared" si="34"/>
        <v>#DIV/0!</v>
      </c>
    </row>
    <row r="83" spans="1:13" ht="18" customHeight="1" x14ac:dyDescent="0.25">
      <c r="A83" s="55" t="s">
        <v>33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</row>
    <row r="84" spans="1:13" hidden="1" x14ac:dyDescent="0.25">
      <c r="A84" s="49"/>
      <c r="B84" s="6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9"/>
    </row>
    <row r="85" spans="1:13" x14ac:dyDescent="0.25">
      <c r="A85" s="55" t="s">
        <v>34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</row>
    <row r="86" spans="1:13" ht="35.450000000000003" customHeight="1" x14ac:dyDescent="0.25">
      <c r="A86" s="49"/>
      <c r="B86" s="80" t="s">
        <v>96</v>
      </c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</row>
    <row r="87" spans="1:13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3" x14ac:dyDescent="0.25">
      <c r="A88" s="15"/>
    </row>
    <row r="89" spans="1:13" ht="19.5" customHeight="1" x14ac:dyDescent="0.25">
      <c r="A89" s="17" t="s">
        <v>35</v>
      </c>
      <c r="B89" s="17"/>
      <c r="C89" s="17"/>
      <c r="D89" s="17"/>
    </row>
    <row r="90" spans="1:13" s="32" customFormat="1" ht="60" customHeight="1" x14ac:dyDescent="0.25">
      <c r="A90" s="82" t="s">
        <v>97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</row>
    <row r="91" spans="1:13" x14ac:dyDescent="0.25">
      <c r="A91" s="78" t="s">
        <v>36</v>
      </c>
      <c r="B91" s="78"/>
      <c r="C91" s="78"/>
      <c r="D91" s="78"/>
    </row>
    <row r="92" spans="1:13" ht="19.5" customHeight="1" x14ac:dyDescent="0.25">
      <c r="A92" s="33" t="s">
        <v>37</v>
      </c>
      <c r="B92" s="33"/>
      <c r="C92" s="33"/>
      <c r="D92" s="33"/>
    </row>
    <row r="93" spans="1:13" ht="15.95" customHeight="1" x14ac:dyDescent="0.3">
      <c r="A93" s="81"/>
      <c r="B93" s="81"/>
      <c r="C93" s="81"/>
      <c r="D93" s="81"/>
      <c r="E93" s="81"/>
    </row>
    <row r="94" spans="1:13" ht="18.75" x14ac:dyDescent="0.3">
      <c r="A94" s="81" t="s">
        <v>70</v>
      </c>
      <c r="B94" s="81"/>
      <c r="C94" s="81"/>
      <c r="D94" s="81"/>
      <c r="E94" s="81"/>
      <c r="G94" s="65"/>
      <c r="H94" s="65"/>
      <c r="J94" s="79" t="s">
        <v>98</v>
      </c>
      <c r="K94" s="79"/>
      <c r="L94" s="79"/>
      <c r="M94" s="79"/>
    </row>
    <row r="95" spans="1:13" ht="31.5" customHeight="1" x14ac:dyDescent="0.25">
      <c r="A95" s="34"/>
      <c r="B95" s="34"/>
      <c r="C95" s="34"/>
      <c r="D95" s="34"/>
      <c r="E95" s="34"/>
      <c r="J95" s="70" t="s">
        <v>38</v>
      </c>
      <c r="K95" s="70"/>
      <c r="L95" s="70"/>
      <c r="M95" s="70"/>
    </row>
    <row r="96" spans="1:13" s="36" customFormat="1" ht="18.75" x14ac:dyDescent="0.3">
      <c r="A96" s="85" t="s">
        <v>74</v>
      </c>
      <c r="B96" s="85"/>
      <c r="C96" s="85"/>
      <c r="D96" s="85"/>
      <c r="E96" s="85"/>
      <c r="F96" s="35"/>
      <c r="G96" s="83"/>
      <c r="H96" s="83"/>
      <c r="I96" s="35"/>
      <c r="J96" s="83" t="s">
        <v>100</v>
      </c>
      <c r="K96" s="83"/>
      <c r="L96" s="83"/>
      <c r="M96" s="83"/>
    </row>
    <row r="97" spans="1:13" ht="15.95" customHeight="1" x14ac:dyDescent="0.3">
      <c r="A97" s="37"/>
      <c r="B97" s="37"/>
      <c r="C97" s="37"/>
      <c r="D97" s="37"/>
      <c r="E97" s="37"/>
      <c r="F97" s="38"/>
      <c r="G97" s="38"/>
      <c r="H97" s="38"/>
      <c r="I97" s="38"/>
      <c r="J97" s="84" t="s">
        <v>38</v>
      </c>
      <c r="K97" s="84"/>
      <c r="L97" s="84"/>
      <c r="M97" s="84"/>
    </row>
  </sheetData>
  <mergeCells count="71">
    <mergeCell ref="J95:M95"/>
    <mergeCell ref="G96:H96"/>
    <mergeCell ref="J96:M96"/>
    <mergeCell ref="J97:M97"/>
    <mergeCell ref="A96:E96"/>
    <mergeCell ref="G94:H94"/>
    <mergeCell ref="J94:M94"/>
    <mergeCell ref="B84:M84"/>
    <mergeCell ref="B86:M86"/>
    <mergeCell ref="A93:E93"/>
    <mergeCell ref="A94:E94"/>
    <mergeCell ref="A90:M90"/>
    <mergeCell ref="E50:G50"/>
    <mergeCell ref="H50:J50"/>
    <mergeCell ref="K50:M50"/>
    <mergeCell ref="A56:M56"/>
    <mergeCell ref="A66:M66"/>
    <mergeCell ref="B57:M57"/>
    <mergeCell ref="A83:M83"/>
    <mergeCell ref="A85:M85"/>
    <mergeCell ref="A91:D91"/>
    <mergeCell ref="B76:M76"/>
    <mergeCell ref="B68:M68"/>
    <mergeCell ref="B77:M77"/>
    <mergeCell ref="H43:J43"/>
    <mergeCell ref="K43:M43"/>
    <mergeCell ref="B37:D37"/>
    <mergeCell ref="B16:M16"/>
    <mergeCell ref="B17:M17"/>
    <mergeCell ref="B18:M18"/>
    <mergeCell ref="B24:M24"/>
    <mergeCell ref="B33:D33"/>
    <mergeCell ref="B26:M26"/>
    <mergeCell ref="B31:D32"/>
    <mergeCell ref="E31:G31"/>
    <mergeCell ref="H31:J31"/>
    <mergeCell ref="K31:M31"/>
    <mergeCell ref="A41:I41"/>
    <mergeCell ref="A43:A44"/>
    <mergeCell ref="E13:M13"/>
    <mergeCell ref="B34:D34"/>
    <mergeCell ref="A75:M75"/>
    <mergeCell ref="B45:D45"/>
    <mergeCell ref="B46:D46"/>
    <mergeCell ref="A50:A51"/>
    <mergeCell ref="B50:B51"/>
    <mergeCell ref="C50:C51"/>
    <mergeCell ref="D50:D51"/>
    <mergeCell ref="A58:M58"/>
    <mergeCell ref="B67:M67"/>
    <mergeCell ref="B39:M39"/>
    <mergeCell ref="B35:D35"/>
    <mergeCell ref="B36:D36"/>
    <mergeCell ref="B43:D44"/>
    <mergeCell ref="E43:G43"/>
    <mergeCell ref="A14:M14"/>
    <mergeCell ref="A31:A32"/>
    <mergeCell ref="A38:M38"/>
    <mergeCell ref="B78:M78"/>
    <mergeCell ref="J1:M4"/>
    <mergeCell ref="A5:M5"/>
    <mergeCell ref="A6:M6"/>
    <mergeCell ref="A8:A9"/>
    <mergeCell ref="E8:M8"/>
    <mergeCell ref="E9:M9"/>
    <mergeCell ref="B25:M25"/>
    <mergeCell ref="A10:A11"/>
    <mergeCell ref="E10:M10"/>
    <mergeCell ref="E11:M11"/>
    <mergeCell ref="A12:A13"/>
    <mergeCell ref="E12:M12"/>
  </mergeCells>
  <conditionalFormatting sqref="B54 B60:B62">
    <cfRule type="cellIs" dxfId="8" priority="11" stopIfTrue="1" operator="equal">
      <formula>$G53</formula>
    </cfRule>
  </conditionalFormatting>
  <conditionalFormatting sqref="B55 B64 B80">
    <cfRule type="cellIs" dxfId="7" priority="10" stopIfTrue="1" operator="equal">
      <formula>#REF!</formula>
    </cfRule>
  </conditionalFormatting>
  <conditionalFormatting sqref="B65">
    <cfRule type="cellIs" dxfId="6" priority="7" stopIfTrue="1" operator="equal">
      <formula>$G64</formula>
    </cfRule>
  </conditionalFormatting>
  <conditionalFormatting sqref="B73">
    <cfRule type="cellIs" dxfId="5" priority="6" stopIfTrue="1" operator="equal">
      <formula>$G69</formula>
    </cfRule>
  </conditionalFormatting>
  <conditionalFormatting sqref="B70">
    <cfRule type="cellIs" dxfId="4" priority="5" stopIfTrue="1" operator="equal">
      <formula>$G66</formula>
    </cfRule>
  </conditionalFormatting>
  <conditionalFormatting sqref="B71:B72">
    <cfRule type="cellIs" dxfId="3" priority="4" stopIfTrue="1" operator="equal">
      <formula>$G67</formula>
    </cfRule>
  </conditionalFormatting>
  <conditionalFormatting sqref="B74">
    <cfRule type="cellIs" dxfId="2" priority="3" stopIfTrue="1" operator="equal">
      <formula>$G73</formula>
    </cfRule>
  </conditionalFormatting>
  <conditionalFormatting sqref="B82">
    <cfRule type="cellIs" dxfId="1" priority="1" stopIfTrue="1" operator="equal">
      <formula>$G75</formula>
    </cfRule>
  </conditionalFormatting>
  <conditionalFormatting sqref="B63">
    <cfRule type="cellIs" dxfId="0" priority="13" stopIfTrue="1" operator="equal">
      <formula>$G60</formula>
    </cfRule>
  </conditionalFormatting>
  <pageMargins left="0.31496062992125984" right="0.31496062992125984" top="1.1811023622047245" bottom="0.35433070866141736" header="0.31496062992125984" footer="0.31496062992125984"/>
  <pageSetup paperSize="9" scale="68" fitToHeight="0" orientation="landscape" r:id="rId1"/>
  <rowBreaks count="2" manualBreakCount="2">
    <brk id="47" max="16383" man="1"/>
    <brk id="78" max="16383" man="1"/>
  </rowBreaks>
  <ignoredErrors>
    <ignoredError sqref="E37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A93:A94</xm:sqref>
        </x14:dataValidation>
        <x14:dataValidation type="list" allowBlank="1" showInputMessage="1" showErrorMessage="1">
          <x14:formula1>
            <xm:f>дані!$C:$C</xm:f>
          </x14:formula1>
          <xm:sqref>J94:M94</xm:sqref>
        </x14:dataValidation>
        <x14:dataValidation type="list" allowBlank="1" showInputMessage="1" showErrorMessage="1">
          <x14:formula1>
            <xm:f>дані!$D:$D</xm:f>
          </x14:formula1>
          <xm:sqref>A96:A97 B97:E97</xm:sqref>
        </x14:dataValidation>
        <x14:dataValidation type="list" allowBlank="1" showInputMessage="1" showErrorMessage="1">
          <x14:formula1>
            <xm:f>дані!$E:$E</xm:f>
          </x14:formula1>
          <xm:sqref>J96:M96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6" sqref="L6"/>
    </sheetView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дані</vt:lpstr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ekonomist</cp:lastModifiedBy>
  <cp:lastPrinted>2021-02-02T13:19:15Z</cp:lastPrinted>
  <dcterms:created xsi:type="dcterms:W3CDTF">2020-01-15T10:20:23Z</dcterms:created>
  <dcterms:modified xsi:type="dcterms:W3CDTF">2021-02-02T13:19:58Z</dcterms:modified>
</cp:coreProperties>
</file>