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90" windowWidth="15480" windowHeight="11640"/>
  </bookViews>
  <sheets>
    <sheet name="Лист1" sheetId="1" r:id="rId1"/>
  </sheets>
  <definedNames>
    <definedName name="_xlnm.Print_Area" localSheetId="0">Лист1!$A$1:$F$103</definedName>
  </definedNames>
  <calcPr calcId="125725"/>
</workbook>
</file>

<file path=xl/calcChain.xml><?xml version="1.0" encoding="utf-8"?>
<calcChain xmlns="http://schemas.openxmlformats.org/spreadsheetml/2006/main">
  <c r="D29" i="1"/>
  <c r="D92"/>
  <c r="D84"/>
  <c r="D96"/>
  <c r="D99"/>
  <c r="C100"/>
  <c r="D28"/>
  <c r="C28" s="1"/>
  <c r="D79"/>
  <c r="D76"/>
  <c r="C96"/>
  <c r="D88"/>
  <c r="C99"/>
  <c r="E84"/>
  <c r="E73"/>
  <c r="E72"/>
  <c r="C95"/>
  <c r="D94"/>
  <c r="D21"/>
  <c r="D23"/>
  <c r="C23"/>
  <c r="F69"/>
  <c r="E59"/>
  <c r="C85"/>
  <c r="C98"/>
  <c r="D82"/>
  <c r="C82"/>
  <c r="C97"/>
  <c r="C77"/>
  <c r="C78"/>
  <c r="D18"/>
  <c r="D17"/>
  <c r="C16"/>
  <c r="C19"/>
  <c r="C89"/>
  <c r="C87"/>
  <c r="C81"/>
  <c r="D46"/>
  <c r="C46"/>
  <c r="D74"/>
  <c r="E37"/>
  <c r="E36"/>
  <c r="C80"/>
  <c r="C24"/>
  <c r="D13"/>
  <c r="C13"/>
  <c r="C12"/>
  <c r="E67"/>
  <c r="C67"/>
  <c r="E70"/>
  <c r="E69"/>
  <c r="C69"/>
  <c r="E55"/>
  <c r="C50"/>
  <c r="D41"/>
  <c r="C41"/>
  <c r="F73"/>
  <c r="F72"/>
  <c r="C44"/>
  <c r="E33"/>
  <c r="E10"/>
  <c r="C34"/>
  <c r="C86"/>
  <c r="D55"/>
  <c r="C55"/>
  <c r="C40"/>
  <c r="C32"/>
  <c r="C21"/>
  <c r="C93"/>
  <c r="C94"/>
  <c r="D26"/>
  <c r="C26"/>
  <c r="D38"/>
  <c r="C38"/>
  <c r="D51"/>
  <c r="C51"/>
  <c r="D64"/>
  <c r="D63"/>
  <c r="C35"/>
  <c r="C57"/>
  <c r="C58"/>
  <c r="C47"/>
  <c r="E15"/>
  <c r="C15"/>
  <c r="F54"/>
  <c r="C61"/>
  <c r="F63"/>
  <c r="F68"/>
  <c r="F62"/>
  <c r="C91"/>
  <c r="C75"/>
  <c r="C90"/>
  <c r="C65"/>
  <c r="C66"/>
  <c r="F36"/>
  <c r="F71"/>
  <c r="C59"/>
  <c r="C14"/>
  <c r="C25"/>
  <c r="C27"/>
  <c r="C30"/>
  <c r="C31"/>
  <c r="C39"/>
  <c r="C42"/>
  <c r="C43"/>
  <c r="C52"/>
  <c r="C53"/>
  <c r="C60"/>
  <c r="C56"/>
  <c r="C49"/>
  <c r="C22"/>
  <c r="E63"/>
  <c r="E54"/>
  <c r="C33"/>
  <c r="C70"/>
  <c r="E68"/>
  <c r="C68"/>
  <c r="E62"/>
  <c r="D45"/>
  <c r="C45"/>
  <c r="C48"/>
  <c r="C83"/>
  <c r="D11"/>
  <c r="C11"/>
  <c r="D54"/>
  <c r="C54"/>
  <c r="C74"/>
  <c r="D37"/>
  <c r="C18"/>
  <c r="C88"/>
  <c r="C37"/>
  <c r="D20"/>
  <c r="C20"/>
  <c r="C79"/>
  <c r="C29"/>
  <c r="C76"/>
  <c r="C63"/>
  <c r="D62"/>
  <c r="C62"/>
  <c r="E71"/>
  <c r="E101"/>
  <c r="C17"/>
  <c r="D10"/>
  <c r="C10" s="1"/>
  <c r="D36"/>
  <c r="C36"/>
  <c r="C64"/>
  <c r="F101"/>
  <c r="D71"/>
  <c r="C71" s="1"/>
  <c r="D73"/>
  <c r="C73"/>
  <c r="C84"/>
  <c r="C92"/>
  <c r="D72"/>
  <c r="C72"/>
  <c r="D101" l="1"/>
  <c r="C101" s="1"/>
</calcChain>
</file>

<file path=xl/sharedStrings.xml><?xml version="1.0" encoding="utf-8"?>
<sst xmlns="http://schemas.openxmlformats.org/spreadsheetml/2006/main" count="107" uniqueCount="105">
  <si>
    <t>Код</t>
  </si>
  <si>
    <t>Загальний фонд</t>
  </si>
  <si>
    <t>Спеціальний фонд</t>
  </si>
  <si>
    <t>Податкові надходження</t>
  </si>
  <si>
    <t>Податки на доходи, податки на прибуток, податки на збільшення ринкової вартості</t>
  </si>
  <si>
    <t>Податки на власність</t>
  </si>
  <si>
    <t>Неподаткові надходження</t>
  </si>
  <si>
    <t>Доходи від власності та підприємницької діяльності</t>
  </si>
  <si>
    <t>Адміністративні штрафи та інші санкції</t>
  </si>
  <si>
    <t>Інші неподаткові надходження</t>
  </si>
  <si>
    <t>Доходи від операцій з капіталом</t>
  </si>
  <si>
    <t>Надходження від продажу основного капіталу</t>
  </si>
  <si>
    <t>Від органів державного управління</t>
  </si>
  <si>
    <t>грн.</t>
  </si>
  <si>
    <t>Державне мито</t>
  </si>
  <si>
    <t>Інші надходження</t>
  </si>
  <si>
    <t>Власні надходження бюджетних установ</t>
  </si>
  <si>
    <t xml:space="preserve"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</t>
  </si>
  <si>
    <t>Екологічний податок</t>
  </si>
  <si>
    <t>Податок на прибуток підприємств та фінансових установ комунальної власності</t>
  </si>
  <si>
    <t>Податок з власників транспортних засобів та інших самохідних машин і механізмів</t>
  </si>
  <si>
    <t>Єдиний податок</t>
  </si>
  <si>
    <t>Адміністративні збори та платежі, доходи від некомерційної господарської діяльності</t>
  </si>
  <si>
    <t>Надходження від орендної плати за користування цілісним майновим комплексом та іншим державним майном</t>
  </si>
  <si>
    <t>Надходження від орендної плати за користування цілісним  майновим комплексом та іншим  майном, що перебуває у комунальній власності</t>
  </si>
  <si>
    <t>Кошти від продажу землі і нематеріальних активів</t>
  </si>
  <si>
    <t>Кошти від продажу землі</t>
  </si>
  <si>
    <t xml:space="preserve">Офіційні трансферти </t>
  </si>
  <si>
    <t xml:space="preserve">Податок на прибуток підприємств </t>
  </si>
  <si>
    <t>Інші податки та збори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</si>
  <si>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</si>
  <si>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 xml:space="preserve">Кошти від відчуження майна, що належить  Автономній Республіці Крим та майна, що перебуває у комунальній власності </t>
  </si>
  <si>
    <t>Окремі податки і збори, що зараховуються до місцевих бюджетів</t>
  </si>
  <si>
    <t>Місцеві податки і збори, нараховані до 1 січня 2011 року</t>
  </si>
  <si>
    <t>Збір за місця для паркування транспортних засобів</t>
  </si>
  <si>
    <t>Туристичний збір</t>
  </si>
  <si>
    <t xml:space="preserve">Надходження коштів від Державного фонду дорогоцінних металів і дорогоцінного каміння </t>
  </si>
  <si>
    <t>Плата за розміщення тимчасово вільних коштів місцевих бюджетів</t>
  </si>
  <si>
    <t>Плата за надання адміністративних послуг</t>
  </si>
  <si>
    <t>Податок та збір на доходи фізичних осіб</t>
  </si>
  <si>
    <t>Базова дотація</t>
  </si>
  <si>
    <t>Акцизний податок з реалізації суб’єктами господарювання роздрібної торгівлі підакцизних товарів</t>
  </si>
  <si>
    <t>Місцеві податки</t>
  </si>
  <si>
    <t>Податок на майно</t>
  </si>
  <si>
    <t>Плата за надання інших адміністративних послуг</t>
  </si>
  <si>
    <t>Надходження коштів пайової участі у розвитку інфраструктури населеного пункту</t>
  </si>
  <si>
    <t>Внутрішні податки на товари та послуги 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</si>
  <si>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</si>
  <si>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</si>
  <si>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Надходження від плати за послуги, що надаються бюджетними установами згідно із законодавством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</si>
  <si>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державна власність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</si>
  <si>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</si>
  <si>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</si>
  <si>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</si>
  <si>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 xml:space="preserve"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 
</t>
  </si>
  <si>
    <t>Субвенція за рахунок залишку коштів медичної субвенції з державного бюджету місцевим бюджетам, що утворився на початок бюджетного періоду</t>
  </si>
  <si>
    <t xml:space="preserve">Кошти за шкоду, що заподiяна на земельних дiлянках державної та комунальної власностi, якi не наданi у користування та не переданi у власнiсть, внаслiдок їх самовiльного зайняття, використання не за цiльовим призначенням, зняття ґрунтового покриву (родючого шару ґрунту) без спецiального дозволу; вiдшкодування збиткiв за погiршення якостi ґрунтового покриву тощо та за неодержання доходiв у зв'язку з тимчасовим невикористанням земельних дiлянок                      
</t>
  </si>
  <si>
    <t xml:space="preserve">Адмiнiстративний збiр за державну реєстрацiю речових прав на нерухоме майно та їх обтяжень                  
</t>
  </si>
  <si>
    <t>Збiр за забруднення навколишнього природного середовища</t>
  </si>
  <si>
    <t xml:space="preserve">Адмiнiстративний збiр за проведення державної реєстрацiї юридичних осiб та фiзичних осiб - пiдприємцiв та громадських формувань                                           
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</si>
  <si>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</si>
  <si>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</si>
  <si>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</si>
  <si>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Надходження коштів від відшкодування втрат сільськогосподарського і лісогосподарського виробництва  </t>
  </si>
  <si>
    <t xml:space="preserve"> 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</si>
  <si>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</si>
  <si>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– підприємців та громадських формувань, а також плата за надання інших платних послуг, пов’язаних з такою державною реєстрацією</t>
  </si>
  <si>
    <t>Субвенції  з місцевих бюджетів іншим місцевим бюджетам</t>
  </si>
  <si>
    <t xml:space="preserve">Субвенція з місцевого бюджету на здійснення переданих видатків у сфері освіти за рахунок коштів освітньої субвенції </t>
  </si>
  <si>
    <t>Субвенції з державного бюджету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</si>
  <si>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</si>
  <si>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здоров’я за рахунок коштів медичної субвенції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</si>
  <si>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</si>
  <si>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Субвенція з місцевого бюджету на утримання об'єктів спільного користування чи ліквідацію негативних наслідків діяльності об'єктів спільного користування</t>
  </si>
  <si>
    <t xml:space="preserve">Інші субвенції з місцевого бюджету </t>
  </si>
  <si>
    <t>Дотації з державного бюджету місцевим бюджетам</t>
  </si>
  <si>
    <t>Найменування  згідно з Класифікацією доходів бюджету</t>
  </si>
  <si>
    <t>Усього</t>
  </si>
  <si>
    <t>усього</t>
  </si>
  <si>
    <t>у тому числі бюджет розвитку</t>
  </si>
  <si>
    <t>Усього доходів (без урахування міжбюджетних трасфертів)</t>
  </si>
  <si>
    <t>Разом доходів</t>
  </si>
  <si>
    <t>Дотація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</si>
  <si>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здоров’я за рахунок відповідної додаткової дотації з державного бюджету</t>
  </si>
  <si>
    <t xml:space="preserve">     Додаток 1</t>
  </si>
  <si>
    <t xml:space="preserve">Субвенція з місцевого бюджету за рахунок залишку коштів освітньої субвенції, що утворився на початок бюджетного періоду 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</si>
  <si>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</si>
  <si>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</si>
  <si>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Рентна плата та плата за використання інших природних ресурсів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</si>
  <si>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</si>
  <si>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</si>
  <si>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Субвенцiя з державного бюджету мiсцевим бюджетам на здійснення природоохоронних заходів на об’єктах комунальної власності</t>
  </si>
  <si>
    <t>Субвенція з місцевого бюджету на реалізацію заходів, спрямованих на підвіщення якості освіти за рахунок відповідної субвенції з державного бюджету</t>
  </si>
  <si>
    <t>Субвенція з місцевого бюджету на будівництво мультифункціональних майданчиків для занять ігровими видами спорту за рахунок відповідної субвенції з державного бюджету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</si>
  <si>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</si>
  <si>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 xml:space="preserve">Доходи  бюджету Ніжинської міської об’єднаної територіальної громади на 2020 рік </t>
  </si>
  <si>
    <t>до рішення міської ради VII скликання</t>
  </si>
  <si>
    <t>Субвенція з місцевого бюджету на здійснення природоохоронних заходів</t>
  </si>
  <si>
    <t>Субвенція з місцевого бюджету на здійснення підтримки окремих закладів та заходів у системі охорони здоров’я за рахунок відповідної субвенції з державного бюджету</t>
  </si>
  <si>
    <t>(код бюджету)</t>
  </si>
  <si>
    <t>Субвенція з місцевого бюджету на реалізацію проектів з реконструкції, капітального ремонту приймальних відділень в опорних закладах охорони здоров’я у госпітальних округах за рахунок відповідної субвенції з державного бюджету</t>
  </si>
  <si>
    <t>Субвенцiя з державного бюджету мiсцевим бюджетам напідтримку розвитку об'єднаних територiальних громад</t>
  </si>
  <si>
    <t>Субвенція з місцевого бюджету на проведення виборі вдепутатів місцевих рад та сільських, селищних, міських голів за рахунок відповідної субвенції з державного бюджету</t>
  </si>
  <si>
    <t>Міський голова                                                                                     А.В.Лінник</t>
  </si>
  <si>
    <t xml:space="preserve"> від 22 жовтня 2020 року №1-81/2020</t>
  </si>
</sst>
</file>

<file path=xl/styles.xml><?xml version="1.0" encoding="utf-8"?>
<styleSheet xmlns="http://schemas.openxmlformats.org/spreadsheetml/2006/main">
  <fonts count="24">
    <font>
      <sz val="10"/>
      <name val="Arial Cyr"/>
      <charset val="204"/>
    </font>
    <font>
      <sz val="8"/>
      <name val="Times New Roman"/>
      <family val="1"/>
    </font>
    <font>
      <sz val="14"/>
      <name val="Arial Cyr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sz val="12"/>
      <name val="Arial Cyr"/>
      <charset val="204"/>
    </font>
    <font>
      <sz val="12"/>
      <color indexed="8"/>
      <name val="Arial"/>
      <family val="2"/>
      <charset val="204"/>
    </font>
    <font>
      <b/>
      <sz val="14"/>
      <name val="Arial"/>
      <family val="2"/>
      <charset val="204"/>
    </font>
    <font>
      <sz val="10"/>
      <name val="Times New Roman"/>
      <family val="1"/>
    </font>
    <font>
      <b/>
      <sz val="12"/>
      <color indexed="8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b/>
      <i/>
      <sz val="11"/>
      <name val="Arial"/>
      <family val="2"/>
      <charset val="204"/>
    </font>
    <font>
      <b/>
      <i/>
      <sz val="12"/>
      <name val="Arial"/>
      <family val="2"/>
      <charset val="204"/>
    </font>
    <font>
      <b/>
      <i/>
      <sz val="12"/>
      <name val="Arial Cyr"/>
      <charset val="204"/>
    </font>
    <font>
      <b/>
      <sz val="13"/>
      <name val="Arial"/>
      <family val="2"/>
      <charset val="204"/>
    </font>
    <font>
      <b/>
      <sz val="16"/>
      <name val="Arial Cyr"/>
      <charset val="204"/>
    </font>
    <font>
      <sz val="9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2" fillId="0" borderId="0"/>
  </cellStyleXfs>
  <cellXfs count="6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6" fillId="0" borderId="0" xfId="0" applyFont="1"/>
    <xf numFmtId="2" fontId="8" fillId="0" borderId="0" xfId="0" applyNumberFormat="1" applyFont="1" applyBorder="1" applyAlignment="1">
      <alignment horizontal="justify" vertical="top" wrapText="1"/>
    </xf>
    <xf numFmtId="2" fontId="8" fillId="0" borderId="0" xfId="0" applyNumberFormat="1" applyFont="1" applyBorder="1" applyAlignment="1">
      <alignment horizontal="justify" vertical="center" wrapText="1"/>
    </xf>
    <xf numFmtId="2" fontId="8" fillId="0" borderId="0" xfId="0" applyNumberFormat="1" applyFont="1" applyBorder="1" applyAlignment="1">
      <alignment horizontal="justify" wrapText="1"/>
    </xf>
    <xf numFmtId="2" fontId="5" fillId="0" borderId="0" xfId="0" applyNumberFormat="1" applyFont="1" applyBorder="1" applyAlignment="1">
      <alignment horizontal="justify" vertical="top" wrapText="1"/>
    </xf>
    <xf numFmtId="0" fontId="0" fillId="0" borderId="0" xfId="0" applyBorder="1"/>
    <xf numFmtId="0" fontId="1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justify" vertical="top" wrapText="1"/>
    </xf>
    <xf numFmtId="0" fontId="8" fillId="0" borderId="1" xfId="0" applyNumberFormat="1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justify" vertical="top" wrapText="1"/>
    </xf>
    <xf numFmtId="0" fontId="1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justify" vertical="top"/>
    </xf>
    <xf numFmtId="0" fontId="4" fillId="0" borderId="1" xfId="0" applyFont="1" applyBorder="1" applyAlignment="1">
      <alignment horizontal="justify" vertical="top" wrapText="1"/>
    </xf>
    <xf numFmtId="0" fontId="14" fillId="0" borderId="1" xfId="0" applyFont="1" applyBorder="1" applyAlignment="1">
      <alignment horizontal="justify" vertical="top" wrapText="1"/>
    </xf>
    <xf numFmtId="0" fontId="15" fillId="0" borderId="1" xfId="0" applyFont="1" applyBorder="1" applyAlignment="1">
      <alignment horizontal="left" vertical="top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justify" vertical="top" wrapText="1"/>
    </xf>
    <xf numFmtId="0" fontId="17" fillId="0" borderId="1" xfId="0" applyFont="1" applyFill="1" applyBorder="1" applyAlignment="1">
      <alignment horizontal="justify" vertical="top" wrapText="1"/>
    </xf>
    <xf numFmtId="0" fontId="9" fillId="0" borderId="1" xfId="0" applyFont="1" applyBorder="1" applyAlignment="1">
      <alignment horizontal="justify" vertical="top" wrapText="1"/>
    </xf>
    <xf numFmtId="0" fontId="18" fillId="0" borderId="1" xfId="0" applyFont="1" applyBorder="1" applyAlignment="1">
      <alignment horizontal="justify" vertical="top" wrapText="1"/>
    </xf>
    <xf numFmtId="0" fontId="10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justify" vertical="top"/>
    </xf>
    <xf numFmtId="0" fontId="19" fillId="0" borderId="1" xfId="0" applyFont="1" applyFill="1" applyBorder="1" applyAlignment="1">
      <alignment horizontal="justify" vertical="top" wrapText="1"/>
    </xf>
    <xf numFmtId="0" fontId="9" fillId="0" borderId="0" xfId="0" applyFont="1" applyAlignment="1">
      <alignment horizontal="right"/>
    </xf>
    <xf numFmtId="0" fontId="10" fillId="0" borderId="1" xfId="0" applyFont="1" applyFill="1" applyBorder="1" applyAlignment="1">
      <alignment horizontal="justify" vertical="top"/>
    </xf>
    <xf numFmtId="0" fontId="23" fillId="0" borderId="1" xfId="1" applyFont="1" applyBorder="1" applyAlignment="1">
      <alignment horizontal="left" wrapText="1"/>
    </xf>
    <xf numFmtId="0" fontId="4" fillId="0" borderId="3" xfId="0" applyFont="1" applyBorder="1" applyAlignment="1">
      <alignment wrapText="1"/>
    </xf>
    <xf numFmtId="0" fontId="6" fillId="0" borderId="0" xfId="0" applyFont="1" applyFill="1" applyAlignment="1"/>
    <xf numFmtId="0" fontId="0" fillId="0" borderId="0" xfId="0" applyFill="1" applyBorder="1" applyAlignment="1"/>
    <xf numFmtId="4" fontId="5" fillId="0" borderId="2" xfId="0" applyNumberFormat="1" applyFont="1" applyBorder="1" applyAlignment="1">
      <alignment horizontal="righ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4" fontId="8" fillId="2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4" fontId="17" fillId="0" borderId="1" xfId="0" applyNumberFormat="1" applyFont="1" applyFill="1" applyBorder="1" applyAlignment="1">
      <alignment horizontal="right" vertical="center" wrapText="1"/>
    </xf>
    <xf numFmtId="4" fontId="17" fillId="2" borderId="1" xfId="0" applyNumberFormat="1" applyFont="1" applyFill="1" applyBorder="1" applyAlignment="1">
      <alignment horizontal="right" vertical="center" wrapText="1"/>
    </xf>
    <xf numFmtId="0" fontId="16" fillId="0" borderId="1" xfId="0" applyFont="1" applyFill="1" applyBorder="1" applyAlignment="1">
      <alignment horizontal="justify" vertical="top" wrapText="1"/>
    </xf>
    <xf numFmtId="4" fontId="19" fillId="0" borderId="1" xfId="0" applyNumberFormat="1" applyFont="1" applyFill="1" applyBorder="1" applyAlignment="1">
      <alignment horizontal="right" vertical="center" wrapText="1"/>
    </xf>
    <xf numFmtId="0" fontId="20" fillId="0" borderId="0" xfId="0" applyFont="1" applyFill="1" applyAlignment="1">
      <alignment horizontal="center"/>
    </xf>
    <xf numFmtId="0" fontId="0" fillId="0" borderId="0" xfId="0" applyFont="1" applyFill="1"/>
    <xf numFmtId="0" fontId="21" fillId="0" borderId="0" xfId="0" applyFont="1"/>
    <xf numFmtId="0" fontId="21" fillId="0" borderId="4" xfId="0" applyFont="1" applyBorder="1"/>
    <xf numFmtId="0" fontId="11" fillId="0" borderId="1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/>
    </xf>
    <xf numFmtId="0" fontId="20" fillId="0" borderId="0" xfId="0" applyFont="1" applyFill="1" applyAlignment="1">
      <alignment horizontal="center"/>
    </xf>
    <xf numFmtId="0" fontId="0" fillId="0" borderId="0" xfId="0" applyFont="1" applyFill="1"/>
    <xf numFmtId="0" fontId="5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24"/>
  <sheetViews>
    <sheetView tabSelected="1" view="pageBreakPreview" topLeftCell="A86" zoomScaleNormal="100" zoomScaleSheetLayoutView="100" workbookViewId="0">
      <selection activeCell="B4" sqref="B4:F4"/>
    </sheetView>
  </sheetViews>
  <sheetFormatPr defaultRowHeight="12.75"/>
  <cols>
    <col min="1" max="1" width="12.28515625" customWidth="1"/>
    <col min="2" max="2" width="69.42578125" customWidth="1"/>
    <col min="3" max="3" width="17.42578125" customWidth="1"/>
    <col min="4" max="4" width="17.7109375" customWidth="1"/>
    <col min="5" max="5" width="16.28515625" customWidth="1"/>
    <col min="6" max="6" width="14.85546875" customWidth="1"/>
    <col min="7" max="7" width="15.85546875" customWidth="1"/>
  </cols>
  <sheetData>
    <row r="1" spans="1:11" ht="15">
      <c r="B1" s="39"/>
      <c r="C1" s="56" t="s">
        <v>84</v>
      </c>
      <c r="D1" s="56"/>
      <c r="E1" s="56"/>
      <c r="F1" s="56"/>
      <c r="G1" s="3"/>
    </row>
    <row r="2" spans="1:11" ht="15">
      <c r="B2" s="39"/>
      <c r="C2" s="60" t="s">
        <v>96</v>
      </c>
      <c r="D2" s="60"/>
      <c r="E2" s="60"/>
      <c r="F2" s="60"/>
    </row>
    <row r="3" spans="1:11" ht="15" customHeight="1">
      <c r="B3" s="39"/>
      <c r="C3" s="56" t="s">
        <v>104</v>
      </c>
      <c r="D3" s="56"/>
      <c r="E3" s="56"/>
      <c r="F3" s="56"/>
      <c r="G3" s="1"/>
    </row>
    <row r="4" spans="1:11" ht="22.5" customHeight="1">
      <c r="B4" s="61" t="s">
        <v>95</v>
      </c>
      <c r="C4" s="62"/>
      <c r="D4" s="62"/>
      <c r="E4" s="62"/>
      <c r="F4" s="62"/>
      <c r="G4" s="1"/>
    </row>
    <row r="5" spans="1:11" ht="12.75" customHeight="1">
      <c r="A5" s="54">
        <v>25538000000</v>
      </c>
      <c r="B5" s="51"/>
      <c r="C5" s="52"/>
      <c r="D5" s="52"/>
      <c r="E5" s="52"/>
      <c r="F5" s="52"/>
      <c r="G5" s="1"/>
    </row>
    <row r="6" spans="1:11" ht="12" customHeight="1">
      <c r="A6" s="53" t="s">
        <v>99</v>
      </c>
      <c r="F6" s="34" t="s">
        <v>13</v>
      </c>
    </row>
    <row r="7" spans="1:11" ht="12" customHeight="1">
      <c r="A7" s="57" t="s">
        <v>0</v>
      </c>
      <c r="B7" s="55" t="s">
        <v>76</v>
      </c>
      <c r="C7" s="55" t="s">
        <v>77</v>
      </c>
      <c r="D7" s="63" t="s">
        <v>1</v>
      </c>
      <c r="E7" s="59" t="s">
        <v>2</v>
      </c>
      <c r="F7" s="59"/>
      <c r="G7" s="37"/>
    </row>
    <row r="8" spans="1:11" ht="21.75" customHeight="1">
      <c r="A8" s="57"/>
      <c r="B8" s="55"/>
      <c r="C8" s="55"/>
      <c r="D8" s="63"/>
      <c r="E8" s="21" t="s">
        <v>78</v>
      </c>
      <c r="F8" s="22" t="s">
        <v>79</v>
      </c>
      <c r="G8" s="37"/>
      <c r="H8" s="38"/>
      <c r="I8" s="38"/>
      <c r="J8" s="38"/>
      <c r="K8" s="38"/>
    </row>
    <row r="9" spans="1:11" ht="12" customHeight="1">
      <c r="A9" s="9">
        <v>1</v>
      </c>
      <c r="B9" s="9">
        <v>2</v>
      </c>
      <c r="C9" s="9">
        <v>3</v>
      </c>
      <c r="D9" s="9">
        <v>4</v>
      </c>
      <c r="E9" s="9">
        <v>5</v>
      </c>
      <c r="F9" s="9">
        <v>6</v>
      </c>
      <c r="G9" s="23"/>
    </row>
    <row r="10" spans="1:11" ht="15.75" customHeight="1">
      <c r="A10" s="24">
        <v>10000000</v>
      </c>
      <c r="B10" s="25" t="s">
        <v>3</v>
      </c>
      <c r="C10" s="40">
        <f>D10+E10</f>
        <v>335578200</v>
      </c>
      <c r="D10" s="41">
        <f>D11+D17+D20+D26+D28+D33</f>
        <v>335015300</v>
      </c>
      <c r="E10" s="41">
        <f>E11+E20+E26+E28+E33</f>
        <v>562900</v>
      </c>
      <c r="F10" s="41"/>
      <c r="G10" s="4"/>
    </row>
    <row r="11" spans="1:11" ht="30.75" customHeight="1">
      <c r="A11" s="26">
        <v>11000000</v>
      </c>
      <c r="B11" s="12" t="s">
        <v>4</v>
      </c>
      <c r="C11" s="42">
        <f>D11+E11</f>
        <v>199029300</v>
      </c>
      <c r="D11" s="46">
        <f>D12+D13</f>
        <v>199029300</v>
      </c>
      <c r="E11" s="43"/>
      <c r="F11" s="43"/>
      <c r="G11" s="4"/>
    </row>
    <row r="12" spans="1:11" ht="19.5" customHeight="1">
      <c r="A12" s="17">
        <v>11010000</v>
      </c>
      <c r="B12" s="10" t="s">
        <v>39</v>
      </c>
      <c r="C12" s="44">
        <f>D12+E12</f>
        <v>198453500</v>
      </c>
      <c r="D12" s="44">
        <v>198453500</v>
      </c>
      <c r="E12" s="45"/>
      <c r="F12" s="45"/>
      <c r="G12" s="4"/>
    </row>
    <row r="13" spans="1:11" ht="19.5" customHeight="1">
      <c r="A13" s="17">
        <v>11020000</v>
      </c>
      <c r="B13" s="10" t="s">
        <v>28</v>
      </c>
      <c r="C13" s="44">
        <f t="shared" ref="C13:C91" si="0">D13+E13</f>
        <v>575800</v>
      </c>
      <c r="D13" s="44">
        <f>D14</f>
        <v>575800</v>
      </c>
      <c r="E13" s="45"/>
      <c r="F13" s="45"/>
      <c r="G13" s="4"/>
    </row>
    <row r="14" spans="1:11" ht="31.5" customHeight="1">
      <c r="A14" s="17">
        <v>11020200</v>
      </c>
      <c r="B14" s="10" t="s">
        <v>19</v>
      </c>
      <c r="C14" s="44">
        <f t="shared" si="0"/>
        <v>575800</v>
      </c>
      <c r="D14" s="44">
        <v>575800</v>
      </c>
      <c r="E14" s="45"/>
      <c r="F14" s="45"/>
      <c r="G14" s="4"/>
    </row>
    <row r="15" spans="1:11" ht="1.5" hidden="1" customHeight="1">
      <c r="A15" s="27">
        <v>12000000</v>
      </c>
      <c r="B15" s="12" t="s">
        <v>5</v>
      </c>
      <c r="C15" s="44">
        <f t="shared" si="0"/>
        <v>0</v>
      </c>
      <c r="D15" s="46"/>
      <c r="E15" s="43">
        <f>E16</f>
        <v>0</v>
      </c>
      <c r="F15" s="43"/>
      <c r="G15" s="4"/>
    </row>
    <row r="16" spans="1:11" ht="28.5" hidden="1" customHeight="1">
      <c r="A16" s="27">
        <v>12020000</v>
      </c>
      <c r="B16" s="28" t="s">
        <v>20</v>
      </c>
      <c r="C16" s="44">
        <f t="shared" si="0"/>
        <v>0</v>
      </c>
      <c r="D16" s="47"/>
      <c r="E16" s="48"/>
      <c r="F16" s="48"/>
      <c r="G16" s="4"/>
    </row>
    <row r="17" spans="1:7" ht="18.75" customHeight="1">
      <c r="A17" s="27">
        <v>13000000</v>
      </c>
      <c r="B17" s="12" t="s">
        <v>88</v>
      </c>
      <c r="C17" s="46">
        <f t="shared" si="0"/>
        <v>20000</v>
      </c>
      <c r="D17" s="46">
        <f>D18</f>
        <v>20000</v>
      </c>
      <c r="E17" s="43"/>
      <c r="F17" s="43"/>
      <c r="G17" s="4"/>
    </row>
    <row r="18" spans="1:7" ht="20.25" customHeight="1">
      <c r="A18" s="17">
        <v>13030000</v>
      </c>
      <c r="B18" s="10" t="s">
        <v>89</v>
      </c>
      <c r="C18" s="44">
        <f t="shared" si="0"/>
        <v>20000</v>
      </c>
      <c r="D18" s="44">
        <f>D19</f>
        <v>20000</v>
      </c>
      <c r="E18" s="45"/>
      <c r="F18" s="45"/>
      <c r="G18" s="4"/>
    </row>
    <row r="19" spans="1:7" ht="21" customHeight="1">
      <c r="A19" s="17">
        <v>13030100</v>
      </c>
      <c r="B19" s="10" t="s">
        <v>90</v>
      </c>
      <c r="C19" s="44">
        <f t="shared" si="0"/>
        <v>20000</v>
      </c>
      <c r="D19" s="44">
        <v>20000</v>
      </c>
      <c r="E19" s="45"/>
      <c r="F19" s="45"/>
      <c r="G19" s="4"/>
    </row>
    <row r="20" spans="1:7" ht="19.5" customHeight="1">
      <c r="A20" s="27">
        <v>14000000</v>
      </c>
      <c r="B20" s="15" t="s">
        <v>46</v>
      </c>
      <c r="C20" s="46">
        <f t="shared" si="0"/>
        <v>22785400</v>
      </c>
      <c r="D20" s="46">
        <f>D21+D23+D25</f>
        <v>22785400</v>
      </c>
      <c r="E20" s="43"/>
      <c r="F20" s="43"/>
      <c r="G20" s="4"/>
    </row>
    <row r="21" spans="1:7" ht="31.5" customHeight="1">
      <c r="A21" s="17">
        <v>14020000</v>
      </c>
      <c r="B21" s="35" t="s">
        <v>60</v>
      </c>
      <c r="C21" s="44">
        <f t="shared" si="0"/>
        <v>2221100</v>
      </c>
      <c r="D21" s="44">
        <f>D22</f>
        <v>2221100</v>
      </c>
      <c r="E21" s="43"/>
      <c r="F21" s="43"/>
      <c r="G21" s="4"/>
    </row>
    <row r="22" spans="1:7" ht="18" customHeight="1">
      <c r="A22" s="17">
        <v>14021900</v>
      </c>
      <c r="B22" s="35" t="s">
        <v>61</v>
      </c>
      <c r="C22" s="44">
        <f t="shared" si="0"/>
        <v>2221100</v>
      </c>
      <c r="D22" s="44">
        <v>2221100</v>
      </c>
      <c r="E22" s="43"/>
      <c r="F22" s="43"/>
      <c r="G22" s="4"/>
    </row>
    <row r="23" spans="1:7" ht="32.25" customHeight="1">
      <c r="A23" s="17">
        <v>14030000</v>
      </c>
      <c r="B23" s="35" t="s">
        <v>62</v>
      </c>
      <c r="C23" s="44">
        <f t="shared" si="0"/>
        <v>9519000</v>
      </c>
      <c r="D23" s="44">
        <f>D24</f>
        <v>9519000</v>
      </c>
      <c r="E23" s="43"/>
      <c r="F23" s="43"/>
      <c r="G23" s="4"/>
    </row>
    <row r="24" spans="1:7" ht="16.5" customHeight="1">
      <c r="A24" s="17">
        <v>14031900</v>
      </c>
      <c r="B24" s="35" t="s">
        <v>61</v>
      </c>
      <c r="C24" s="44">
        <f t="shared" si="0"/>
        <v>9519000</v>
      </c>
      <c r="D24" s="44">
        <v>9519000</v>
      </c>
      <c r="E24" s="43"/>
      <c r="F24" s="43"/>
      <c r="G24" s="4"/>
    </row>
    <row r="25" spans="1:7" ht="33.75" customHeight="1">
      <c r="A25" s="17">
        <v>14040000</v>
      </c>
      <c r="B25" s="10" t="s">
        <v>41</v>
      </c>
      <c r="C25" s="44">
        <f t="shared" si="0"/>
        <v>11045300</v>
      </c>
      <c r="D25" s="44">
        <v>11045300</v>
      </c>
      <c r="E25" s="45"/>
      <c r="F25" s="45"/>
      <c r="G25" s="4"/>
    </row>
    <row r="26" spans="1:7" ht="30.75" hidden="1" customHeight="1">
      <c r="A26" s="27">
        <v>16000000</v>
      </c>
      <c r="B26" s="12" t="s">
        <v>32</v>
      </c>
      <c r="C26" s="46">
        <f t="shared" si="0"/>
        <v>0</v>
      </c>
      <c r="D26" s="46">
        <f>D27</f>
        <v>0</v>
      </c>
      <c r="E26" s="43"/>
      <c r="F26" s="43"/>
      <c r="G26" s="4"/>
    </row>
    <row r="27" spans="1:7" ht="20.25" hidden="1" customHeight="1">
      <c r="A27" s="17">
        <v>16010000</v>
      </c>
      <c r="B27" s="10" t="s">
        <v>33</v>
      </c>
      <c r="C27" s="44">
        <f t="shared" si="0"/>
        <v>0</v>
      </c>
      <c r="D27" s="44"/>
      <c r="E27" s="48"/>
      <c r="F27" s="48"/>
      <c r="G27" s="4"/>
    </row>
    <row r="28" spans="1:7" ht="19.5" customHeight="1">
      <c r="A28" s="27">
        <v>18000000</v>
      </c>
      <c r="B28" s="12" t="s">
        <v>42</v>
      </c>
      <c r="C28" s="46">
        <f t="shared" si="0"/>
        <v>113180600</v>
      </c>
      <c r="D28" s="46">
        <f>D29+D30+D31+D32</f>
        <v>113180600</v>
      </c>
      <c r="E28" s="43"/>
      <c r="F28" s="43"/>
      <c r="G28" s="4"/>
    </row>
    <row r="29" spans="1:7" ht="19.5" customHeight="1">
      <c r="A29" s="18">
        <v>18010000</v>
      </c>
      <c r="B29" s="32" t="s">
        <v>43</v>
      </c>
      <c r="C29" s="44">
        <f t="shared" si="0"/>
        <v>70717600</v>
      </c>
      <c r="D29" s="44">
        <f>6797600+44129400+175000+7376000+11539600+700000</f>
        <v>70717600</v>
      </c>
      <c r="E29" s="45"/>
      <c r="F29" s="45"/>
      <c r="G29" s="5"/>
    </row>
    <row r="30" spans="1:7" ht="19.5" customHeight="1">
      <c r="A30" s="17">
        <v>18020000</v>
      </c>
      <c r="B30" s="10" t="s">
        <v>34</v>
      </c>
      <c r="C30" s="44">
        <f t="shared" si="0"/>
        <v>101800</v>
      </c>
      <c r="D30" s="44">
        <v>101800</v>
      </c>
      <c r="E30" s="45"/>
      <c r="F30" s="45"/>
      <c r="G30" s="4"/>
    </row>
    <row r="31" spans="1:7" ht="19.5" customHeight="1">
      <c r="A31" s="17">
        <v>18030000</v>
      </c>
      <c r="B31" s="10" t="s">
        <v>35</v>
      </c>
      <c r="C31" s="44">
        <f t="shared" si="0"/>
        <v>91000</v>
      </c>
      <c r="D31" s="44">
        <v>91000</v>
      </c>
      <c r="E31" s="45"/>
      <c r="F31" s="45"/>
      <c r="G31" s="4"/>
    </row>
    <row r="32" spans="1:7" ht="19.5" customHeight="1">
      <c r="A32" s="17">
        <v>18050000</v>
      </c>
      <c r="B32" s="10" t="s">
        <v>21</v>
      </c>
      <c r="C32" s="44">
        <f t="shared" si="0"/>
        <v>42270200</v>
      </c>
      <c r="D32" s="44">
        <v>42270200</v>
      </c>
      <c r="E32" s="45"/>
      <c r="F32" s="45"/>
      <c r="G32" s="4"/>
    </row>
    <row r="33" spans="1:7" ht="19.5" customHeight="1">
      <c r="A33" s="27">
        <v>19000000</v>
      </c>
      <c r="B33" s="12" t="s">
        <v>29</v>
      </c>
      <c r="C33" s="46">
        <f t="shared" si="0"/>
        <v>562900</v>
      </c>
      <c r="D33" s="46"/>
      <c r="E33" s="43">
        <f>E34+E35</f>
        <v>562900</v>
      </c>
      <c r="F33" s="43"/>
      <c r="G33" s="4"/>
    </row>
    <row r="34" spans="1:7" ht="19.5" customHeight="1">
      <c r="A34" s="17">
        <v>19010000</v>
      </c>
      <c r="B34" s="10" t="s">
        <v>18</v>
      </c>
      <c r="C34" s="44">
        <f t="shared" si="0"/>
        <v>562900</v>
      </c>
      <c r="D34" s="44"/>
      <c r="E34" s="44">
        <v>562900</v>
      </c>
      <c r="F34" s="45"/>
      <c r="G34" s="4"/>
    </row>
    <row r="35" spans="1:7" ht="18.75" hidden="1" customHeight="1">
      <c r="A35" s="17">
        <v>19050000</v>
      </c>
      <c r="B35" s="10" t="s">
        <v>58</v>
      </c>
      <c r="C35" s="44">
        <f t="shared" si="0"/>
        <v>0</v>
      </c>
      <c r="D35" s="44"/>
      <c r="E35" s="45"/>
      <c r="F35" s="45"/>
      <c r="G35" s="4"/>
    </row>
    <row r="36" spans="1:7" ht="19.5" customHeight="1">
      <c r="A36" s="16">
        <v>20000000</v>
      </c>
      <c r="B36" s="14" t="s">
        <v>6</v>
      </c>
      <c r="C36" s="46">
        <f>D36+E36</f>
        <v>17063200</v>
      </c>
      <c r="D36" s="46">
        <f>D37+D45+D54+D60</f>
        <v>6734900</v>
      </c>
      <c r="E36" s="43">
        <f>E37+E45+E54+E60</f>
        <v>10328300</v>
      </c>
      <c r="F36" s="43">
        <f>F59</f>
        <v>400000</v>
      </c>
      <c r="G36" s="4"/>
    </row>
    <row r="37" spans="1:7" ht="19.5" customHeight="1">
      <c r="A37" s="27">
        <v>21000000</v>
      </c>
      <c r="B37" s="12" t="s">
        <v>7</v>
      </c>
      <c r="C37" s="46">
        <f t="shared" si="0"/>
        <v>262800</v>
      </c>
      <c r="D37" s="46">
        <f>D38+D40+D41</f>
        <v>262800</v>
      </c>
      <c r="E37" s="43">
        <f>E44</f>
        <v>0</v>
      </c>
      <c r="F37" s="43"/>
      <c r="G37" s="4"/>
    </row>
    <row r="38" spans="1:7" ht="62.25" hidden="1" customHeight="1">
      <c r="A38" s="17">
        <v>21010000</v>
      </c>
      <c r="B38" s="29" t="s">
        <v>50</v>
      </c>
      <c r="C38" s="44">
        <f t="shared" si="0"/>
        <v>0</v>
      </c>
      <c r="D38" s="44">
        <f>D39</f>
        <v>0</v>
      </c>
      <c r="E38" s="45"/>
      <c r="F38" s="45"/>
      <c r="G38" s="4"/>
    </row>
    <row r="39" spans="1:7" ht="19.5" hidden="1" customHeight="1">
      <c r="A39" s="17">
        <v>21010300</v>
      </c>
      <c r="B39" s="29" t="s">
        <v>47</v>
      </c>
      <c r="C39" s="44">
        <f t="shared" si="0"/>
        <v>0</v>
      </c>
      <c r="D39" s="44"/>
      <c r="E39" s="45"/>
      <c r="F39" s="45"/>
      <c r="G39" s="4"/>
    </row>
    <row r="40" spans="1:7" ht="18.75" customHeight="1">
      <c r="A40" s="17">
        <v>21050000</v>
      </c>
      <c r="B40" s="10" t="s">
        <v>37</v>
      </c>
      <c r="C40" s="44">
        <f t="shared" si="0"/>
        <v>181000</v>
      </c>
      <c r="D40" s="44">
        <v>181000</v>
      </c>
      <c r="E40" s="45"/>
      <c r="F40" s="45"/>
      <c r="G40" s="4"/>
    </row>
    <row r="41" spans="1:7" ht="18.75" customHeight="1">
      <c r="A41" s="17">
        <v>21080000</v>
      </c>
      <c r="B41" s="29" t="s">
        <v>48</v>
      </c>
      <c r="C41" s="44">
        <f>D41+E41</f>
        <v>81800</v>
      </c>
      <c r="D41" s="44">
        <f>D42+D43</f>
        <v>81800</v>
      </c>
      <c r="E41" s="45"/>
      <c r="F41" s="45"/>
      <c r="G41" s="4"/>
    </row>
    <row r="42" spans="1:7" ht="17.25" customHeight="1">
      <c r="A42" s="17">
        <v>21081100</v>
      </c>
      <c r="B42" s="10" t="s">
        <v>8</v>
      </c>
      <c r="C42" s="44">
        <f t="shared" si="0"/>
        <v>58800</v>
      </c>
      <c r="D42" s="44">
        <v>58800</v>
      </c>
      <c r="E42" s="45"/>
      <c r="F42" s="45"/>
      <c r="G42" s="4"/>
    </row>
    <row r="43" spans="1:7" ht="47.25" customHeight="1">
      <c r="A43" s="17">
        <v>21081500</v>
      </c>
      <c r="B43" s="10" t="s">
        <v>65</v>
      </c>
      <c r="C43" s="44">
        <f t="shared" si="0"/>
        <v>23000</v>
      </c>
      <c r="D43" s="44">
        <v>23000</v>
      </c>
      <c r="E43" s="45"/>
      <c r="F43" s="45"/>
      <c r="G43" s="4"/>
    </row>
    <row r="44" spans="1:7" ht="0.75" hidden="1" customHeight="1">
      <c r="A44" s="17">
        <v>21110000</v>
      </c>
      <c r="B44" s="36" t="s">
        <v>63</v>
      </c>
      <c r="C44" s="44">
        <f>D44+E44</f>
        <v>0</v>
      </c>
      <c r="D44" s="44"/>
      <c r="E44" s="45"/>
      <c r="F44" s="45"/>
      <c r="G44" s="4"/>
    </row>
    <row r="45" spans="1:7" ht="33.75" customHeight="1">
      <c r="A45" s="27">
        <v>22000000</v>
      </c>
      <c r="B45" s="12" t="s">
        <v>22</v>
      </c>
      <c r="C45" s="46">
        <f t="shared" si="0"/>
        <v>5681400</v>
      </c>
      <c r="D45" s="46">
        <f>D46+D51+D53</f>
        <v>5681400</v>
      </c>
      <c r="E45" s="43"/>
      <c r="F45" s="43"/>
      <c r="G45" s="4"/>
    </row>
    <row r="46" spans="1:7" ht="18.75" customHeight="1">
      <c r="A46" s="17">
        <v>22010000</v>
      </c>
      <c r="B46" s="10" t="s">
        <v>38</v>
      </c>
      <c r="C46" s="44">
        <f t="shared" si="0"/>
        <v>3848400</v>
      </c>
      <c r="D46" s="44">
        <f>D47+D48+D49+D50</f>
        <v>3848400</v>
      </c>
      <c r="E46" s="45"/>
      <c r="F46" s="45"/>
      <c r="G46" s="4"/>
    </row>
    <row r="47" spans="1:7" ht="45.75" customHeight="1">
      <c r="A47" s="17">
        <v>22010300</v>
      </c>
      <c r="B47" s="10" t="s">
        <v>59</v>
      </c>
      <c r="C47" s="44">
        <f t="shared" si="0"/>
        <v>97400</v>
      </c>
      <c r="D47" s="44">
        <v>97400</v>
      </c>
      <c r="E47" s="45"/>
      <c r="F47" s="45"/>
      <c r="G47" s="4"/>
    </row>
    <row r="48" spans="1:7" ht="21" customHeight="1">
      <c r="A48" s="17">
        <v>22012500</v>
      </c>
      <c r="B48" s="10" t="s">
        <v>44</v>
      </c>
      <c r="C48" s="44">
        <f t="shared" si="0"/>
        <v>3500800</v>
      </c>
      <c r="D48" s="44">
        <v>3500800</v>
      </c>
      <c r="E48" s="45"/>
      <c r="F48" s="45"/>
      <c r="G48" s="4"/>
    </row>
    <row r="49" spans="1:7" ht="35.25" customHeight="1">
      <c r="A49" s="17">
        <v>22012600</v>
      </c>
      <c r="B49" s="10" t="s">
        <v>57</v>
      </c>
      <c r="C49" s="44">
        <f t="shared" si="0"/>
        <v>250200</v>
      </c>
      <c r="D49" s="44">
        <v>250200</v>
      </c>
      <c r="E49" s="45"/>
      <c r="F49" s="45"/>
      <c r="G49" s="4"/>
    </row>
    <row r="50" spans="1:7" ht="0.75" hidden="1" customHeight="1">
      <c r="A50" s="17">
        <v>22012900</v>
      </c>
      <c r="B50" s="10" t="s">
        <v>66</v>
      </c>
      <c r="C50" s="44">
        <f t="shared" si="0"/>
        <v>0</v>
      </c>
      <c r="D50" s="44"/>
      <c r="E50" s="45"/>
      <c r="F50" s="45"/>
      <c r="G50" s="4"/>
    </row>
    <row r="51" spans="1:7" ht="33" customHeight="1">
      <c r="A51" s="17">
        <v>22080000</v>
      </c>
      <c r="B51" s="10" t="s">
        <v>23</v>
      </c>
      <c r="C51" s="44">
        <f t="shared" si="0"/>
        <v>1800000</v>
      </c>
      <c r="D51" s="44">
        <f>D52</f>
        <v>1800000</v>
      </c>
      <c r="E51" s="45"/>
      <c r="F51" s="45"/>
      <c r="G51" s="4"/>
    </row>
    <row r="52" spans="1:7" ht="45.75" customHeight="1">
      <c r="A52" s="17">
        <v>22080400</v>
      </c>
      <c r="B52" s="10" t="s">
        <v>24</v>
      </c>
      <c r="C52" s="44">
        <f t="shared" si="0"/>
        <v>1800000</v>
      </c>
      <c r="D52" s="44">
        <v>1800000</v>
      </c>
      <c r="E52" s="45"/>
      <c r="F52" s="45"/>
      <c r="G52" s="4"/>
    </row>
    <row r="53" spans="1:7" ht="21" customHeight="1">
      <c r="A53" s="17">
        <v>22090000</v>
      </c>
      <c r="B53" s="10" t="s">
        <v>14</v>
      </c>
      <c r="C53" s="44">
        <f t="shared" si="0"/>
        <v>33000</v>
      </c>
      <c r="D53" s="44">
        <v>33000</v>
      </c>
      <c r="E53" s="45"/>
      <c r="F53" s="45"/>
      <c r="G53" s="4"/>
    </row>
    <row r="54" spans="1:7" ht="19.5" customHeight="1">
      <c r="A54" s="27">
        <v>24000000</v>
      </c>
      <c r="B54" s="12" t="s">
        <v>9</v>
      </c>
      <c r="C54" s="46">
        <f t="shared" si="0"/>
        <v>1190700</v>
      </c>
      <c r="D54" s="46">
        <f>D55+D59</f>
        <v>790700</v>
      </c>
      <c r="E54" s="43">
        <f>E55+E59</f>
        <v>400000</v>
      </c>
      <c r="F54" s="43">
        <f>F59</f>
        <v>400000</v>
      </c>
      <c r="G54" s="4"/>
    </row>
    <row r="55" spans="1:7" ht="19.5" customHeight="1">
      <c r="A55" s="17">
        <v>24060000</v>
      </c>
      <c r="B55" s="10" t="s">
        <v>15</v>
      </c>
      <c r="C55" s="44">
        <f t="shared" si="0"/>
        <v>790700</v>
      </c>
      <c r="D55" s="44">
        <f>D56+D58</f>
        <v>790700</v>
      </c>
      <c r="E55" s="45">
        <f>E57</f>
        <v>0</v>
      </c>
      <c r="F55" s="45"/>
      <c r="G55" s="4"/>
    </row>
    <row r="56" spans="1:7" ht="19.5" customHeight="1">
      <c r="A56" s="17">
        <v>24060300</v>
      </c>
      <c r="B56" s="10" t="s">
        <v>15</v>
      </c>
      <c r="C56" s="44">
        <f t="shared" si="0"/>
        <v>790700</v>
      </c>
      <c r="D56" s="44">
        <v>790700</v>
      </c>
      <c r="E56" s="45"/>
      <c r="F56" s="45"/>
      <c r="G56" s="4"/>
    </row>
    <row r="57" spans="1:7" ht="46.5" hidden="1" customHeight="1">
      <c r="A57" s="17">
        <v>24062100</v>
      </c>
      <c r="B57" s="10" t="s">
        <v>30</v>
      </c>
      <c r="C57" s="44">
        <f t="shared" si="0"/>
        <v>0</v>
      </c>
      <c r="D57" s="44"/>
      <c r="E57" s="45"/>
      <c r="F57" s="45"/>
      <c r="G57" s="4"/>
    </row>
    <row r="58" spans="1:7" ht="120.75" hidden="1" customHeight="1">
      <c r="A58" s="17">
        <v>24062200</v>
      </c>
      <c r="B58" s="10" t="s">
        <v>56</v>
      </c>
      <c r="C58" s="44">
        <f t="shared" si="0"/>
        <v>0</v>
      </c>
      <c r="D58" s="44"/>
      <c r="E58" s="45"/>
      <c r="F58" s="45"/>
      <c r="G58" s="4"/>
    </row>
    <row r="59" spans="1:7" ht="32.25" customHeight="1">
      <c r="A59" s="17">
        <v>24170000</v>
      </c>
      <c r="B59" s="31" t="s">
        <v>45</v>
      </c>
      <c r="C59" s="44">
        <f t="shared" si="0"/>
        <v>400000</v>
      </c>
      <c r="D59" s="44"/>
      <c r="E59" s="45">
        <f>F59</f>
        <v>400000</v>
      </c>
      <c r="F59" s="45">
        <v>400000</v>
      </c>
      <c r="G59" s="4"/>
    </row>
    <row r="60" spans="1:7" ht="19.5" customHeight="1">
      <c r="A60" s="27">
        <v>25000000</v>
      </c>
      <c r="B60" s="12" t="s">
        <v>16</v>
      </c>
      <c r="C60" s="46">
        <f t="shared" si="0"/>
        <v>9928300</v>
      </c>
      <c r="D60" s="46"/>
      <c r="E60" s="46">
        <v>9928300</v>
      </c>
      <c r="F60" s="43"/>
      <c r="G60" s="4"/>
    </row>
    <row r="61" spans="1:7" ht="18.75" hidden="1" customHeight="1">
      <c r="A61" s="27">
        <v>25010000</v>
      </c>
      <c r="B61" s="30" t="s">
        <v>49</v>
      </c>
      <c r="C61" s="47">
        <f t="shared" si="0"/>
        <v>0</v>
      </c>
      <c r="D61" s="47"/>
      <c r="E61" s="48"/>
      <c r="F61" s="48"/>
      <c r="G61" s="4"/>
    </row>
    <row r="62" spans="1:7" ht="19.5" customHeight="1">
      <c r="A62" s="16">
        <v>30000000</v>
      </c>
      <c r="B62" s="14" t="s">
        <v>10</v>
      </c>
      <c r="C62" s="46">
        <f t="shared" si="0"/>
        <v>3100000</v>
      </c>
      <c r="D62" s="46">
        <f>D63</f>
        <v>0</v>
      </c>
      <c r="E62" s="43">
        <f>E63+E68</f>
        <v>3100000</v>
      </c>
      <c r="F62" s="43">
        <f>F63+F68</f>
        <v>3100000</v>
      </c>
      <c r="G62" s="4"/>
    </row>
    <row r="63" spans="1:7" ht="19.5" customHeight="1">
      <c r="A63" s="27">
        <v>31000000</v>
      </c>
      <c r="B63" s="12" t="s">
        <v>11</v>
      </c>
      <c r="C63" s="46">
        <f t="shared" si="0"/>
        <v>2100000</v>
      </c>
      <c r="D63" s="46">
        <f>D64+D66</f>
        <v>0</v>
      </c>
      <c r="E63" s="43">
        <f>E67</f>
        <v>2100000</v>
      </c>
      <c r="F63" s="43">
        <f>F67</f>
        <v>2100000</v>
      </c>
      <c r="G63" s="4"/>
    </row>
    <row r="64" spans="1:7" ht="59.25" hidden="1" customHeight="1">
      <c r="A64" s="17">
        <v>31010000</v>
      </c>
      <c r="B64" s="29" t="s">
        <v>51</v>
      </c>
      <c r="C64" s="44">
        <f t="shared" si="0"/>
        <v>0</v>
      </c>
      <c r="D64" s="44">
        <f>D65</f>
        <v>0</v>
      </c>
      <c r="E64" s="45"/>
      <c r="F64" s="45"/>
      <c r="G64" s="4"/>
    </row>
    <row r="65" spans="1:9" ht="64.5" hidden="1" customHeight="1">
      <c r="A65" s="17">
        <v>31010200</v>
      </c>
      <c r="B65" s="10" t="s">
        <v>17</v>
      </c>
      <c r="C65" s="44">
        <f t="shared" si="0"/>
        <v>0</v>
      </c>
      <c r="D65" s="44"/>
      <c r="E65" s="45"/>
      <c r="F65" s="45"/>
      <c r="G65" s="4"/>
    </row>
    <row r="66" spans="1:9" ht="33.75" hidden="1" customHeight="1">
      <c r="A66" s="17">
        <v>31020000</v>
      </c>
      <c r="B66" s="10" t="s">
        <v>36</v>
      </c>
      <c r="C66" s="44">
        <f t="shared" si="0"/>
        <v>0</v>
      </c>
      <c r="D66" s="44"/>
      <c r="E66" s="45"/>
      <c r="F66" s="45"/>
      <c r="G66" s="4"/>
    </row>
    <row r="67" spans="1:9" ht="32.25" customHeight="1">
      <c r="A67" s="17">
        <v>31030000</v>
      </c>
      <c r="B67" s="10" t="s">
        <v>31</v>
      </c>
      <c r="C67" s="44">
        <f t="shared" si="0"/>
        <v>2100000</v>
      </c>
      <c r="D67" s="44"/>
      <c r="E67" s="45">
        <f>F67</f>
        <v>2100000</v>
      </c>
      <c r="F67" s="45">
        <v>2100000</v>
      </c>
      <c r="G67" s="4"/>
    </row>
    <row r="68" spans="1:9" ht="19.5" customHeight="1">
      <c r="A68" s="27">
        <v>33000000</v>
      </c>
      <c r="B68" s="12" t="s">
        <v>25</v>
      </c>
      <c r="C68" s="46">
        <f t="shared" si="0"/>
        <v>1000000</v>
      </c>
      <c r="D68" s="46"/>
      <c r="E68" s="43">
        <f>E69</f>
        <v>1000000</v>
      </c>
      <c r="F68" s="43">
        <f>F69</f>
        <v>1000000</v>
      </c>
      <c r="G68" s="4"/>
    </row>
    <row r="69" spans="1:9" ht="19.5" customHeight="1">
      <c r="A69" s="17">
        <v>33010000</v>
      </c>
      <c r="B69" s="10" t="s">
        <v>26</v>
      </c>
      <c r="C69" s="44">
        <f t="shared" si="0"/>
        <v>1000000</v>
      </c>
      <c r="D69" s="44"/>
      <c r="E69" s="45">
        <f>E70</f>
        <v>1000000</v>
      </c>
      <c r="F69" s="45">
        <f>F70</f>
        <v>1000000</v>
      </c>
      <c r="G69" s="4"/>
    </row>
    <row r="70" spans="1:9" ht="63" customHeight="1">
      <c r="A70" s="19">
        <v>33010100</v>
      </c>
      <c r="B70" s="10" t="s">
        <v>54</v>
      </c>
      <c r="C70" s="44">
        <f t="shared" si="0"/>
        <v>1000000</v>
      </c>
      <c r="D70" s="44"/>
      <c r="E70" s="45">
        <f>F70</f>
        <v>1000000</v>
      </c>
      <c r="F70" s="45">
        <v>1000000</v>
      </c>
      <c r="G70" s="4"/>
    </row>
    <row r="71" spans="1:9" ht="30.75" customHeight="1">
      <c r="A71" s="19"/>
      <c r="B71" s="12" t="s">
        <v>80</v>
      </c>
      <c r="C71" s="46">
        <f t="shared" si="0"/>
        <v>355741400</v>
      </c>
      <c r="D71" s="46">
        <f>D10+D36+D62</f>
        <v>341750200</v>
      </c>
      <c r="E71" s="43">
        <f>E10+E36+E62</f>
        <v>13991200</v>
      </c>
      <c r="F71" s="43">
        <f>F10+F36+F62</f>
        <v>3500000</v>
      </c>
      <c r="G71" s="4"/>
    </row>
    <row r="72" spans="1:9" ht="15.75" customHeight="1">
      <c r="A72" s="16">
        <v>40000000</v>
      </c>
      <c r="B72" s="14" t="s">
        <v>27</v>
      </c>
      <c r="C72" s="46">
        <f t="shared" si="0"/>
        <v>156373097</v>
      </c>
      <c r="D72" s="46">
        <f>D73</f>
        <v>156003097</v>
      </c>
      <c r="E72" s="46">
        <f>E73</f>
        <v>370000</v>
      </c>
      <c r="F72" s="46">
        <f>F73</f>
        <v>0</v>
      </c>
      <c r="G72" s="4"/>
    </row>
    <row r="73" spans="1:9" ht="15.75" customHeight="1">
      <c r="A73" s="49">
        <v>41000000</v>
      </c>
      <c r="B73" s="12" t="s">
        <v>12</v>
      </c>
      <c r="C73" s="46">
        <f t="shared" si="0"/>
        <v>156373097</v>
      </c>
      <c r="D73" s="46">
        <f>D74+D76+D82+D84</f>
        <v>156003097</v>
      </c>
      <c r="E73" s="46">
        <f>E84</f>
        <v>370000</v>
      </c>
      <c r="F73" s="46">
        <f>F84</f>
        <v>0</v>
      </c>
      <c r="G73" s="4"/>
    </row>
    <row r="74" spans="1:9" ht="19.5" customHeight="1">
      <c r="A74" s="20">
        <v>41020000</v>
      </c>
      <c r="B74" s="10" t="s">
        <v>75</v>
      </c>
      <c r="C74" s="44">
        <f t="shared" si="0"/>
        <v>16994400</v>
      </c>
      <c r="D74" s="44">
        <f>D75</f>
        <v>16994400</v>
      </c>
      <c r="E74" s="44"/>
      <c r="F74" s="44"/>
      <c r="G74" s="4"/>
    </row>
    <row r="75" spans="1:9" ht="19.5" customHeight="1">
      <c r="A75" s="20">
        <v>41020100</v>
      </c>
      <c r="B75" s="10" t="s">
        <v>40</v>
      </c>
      <c r="C75" s="44">
        <f t="shared" si="0"/>
        <v>16994400</v>
      </c>
      <c r="D75" s="44">
        <v>16994400</v>
      </c>
      <c r="E75" s="44"/>
      <c r="F75" s="44"/>
      <c r="G75" s="4"/>
      <c r="I75" t="s">
        <v>64</v>
      </c>
    </row>
    <row r="76" spans="1:9" ht="19.5" customHeight="1">
      <c r="A76" s="20">
        <v>41030000</v>
      </c>
      <c r="B76" s="10" t="s">
        <v>69</v>
      </c>
      <c r="C76" s="44">
        <f t="shared" si="0"/>
        <v>111438700</v>
      </c>
      <c r="D76" s="44">
        <f>D77+D78+D79+D80+D81</f>
        <v>111438700</v>
      </c>
      <c r="E76" s="44"/>
      <c r="F76" s="44"/>
      <c r="G76" s="5"/>
    </row>
    <row r="77" spans="1:9" ht="48" hidden="1" customHeight="1">
      <c r="A77" s="20">
        <v>41032300</v>
      </c>
      <c r="B77" s="10" t="s">
        <v>91</v>
      </c>
      <c r="C77" s="44">
        <f t="shared" si="0"/>
        <v>0</v>
      </c>
      <c r="D77" s="44"/>
      <c r="E77" s="44"/>
      <c r="F77" s="44"/>
      <c r="G77" s="5"/>
    </row>
    <row r="78" spans="1:9" ht="31.5" hidden="1" customHeight="1">
      <c r="A78" s="20">
        <v>41033200</v>
      </c>
      <c r="B78" s="10" t="s">
        <v>101</v>
      </c>
      <c r="C78" s="44">
        <f t="shared" si="0"/>
        <v>0</v>
      </c>
      <c r="D78" s="44"/>
      <c r="E78" s="44"/>
      <c r="F78" s="44"/>
      <c r="G78" s="5"/>
    </row>
    <row r="79" spans="1:9" ht="19.5" customHeight="1">
      <c r="A79" s="20">
        <v>41033900</v>
      </c>
      <c r="B79" s="10" t="s">
        <v>52</v>
      </c>
      <c r="C79" s="44">
        <f t="shared" ref="C79:C84" si="1">D79+E79</f>
        <v>95600000</v>
      </c>
      <c r="D79" s="44">
        <f>91788600+1989500+1821900</f>
        <v>95600000</v>
      </c>
      <c r="E79" s="44"/>
      <c r="F79" s="44"/>
      <c r="G79" s="5"/>
    </row>
    <row r="80" spans="1:9" ht="19.5" customHeight="1">
      <c r="A80" s="20">
        <v>41034200</v>
      </c>
      <c r="B80" s="11" t="s">
        <v>53</v>
      </c>
      <c r="C80" s="44">
        <f t="shared" si="1"/>
        <v>13838700</v>
      </c>
      <c r="D80" s="44">
        <v>13838700</v>
      </c>
      <c r="E80" s="44"/>
      <c r="F80" s="44"/>
      <c r="G80" s="5"/>
    </row>
    <row r="81" spans="1:7" ht="48" customHeight="1">
      <c r="A81" s="20">
        <v>41034500</v>
      </c>
      <c r="B81" s="11" t="s">
        <v>86</v>
      </c>
      <c r="C81" s="44">
        <f t="shared" si="1"/>
        <v>2000000</v>
      </c>
      <c r="D81" s="44">
        <v>2000000</v>
      </c>
      <c r="E81" s="44"/>
      <c r="F81" s="44"/>
      <c r="G81" s="5"/>
    </row>
    <row r="82" spans="1:7" ht="19.5" customHeight="1">
      <c r="A82" s="20">
        <v>41040000</v>
      </c>
      <c r="B82" s="11" t="s">
        <v>82</v>
      </c>
      <c r="C82" s="44">
        <f t="shared" si="1"/>
        <v>1031200</v>
      </c>
      <c r="D82" s="44">
        <f>D83</f>
        <v>1031200</v>
      </c>
      <c r="E82" s="44"/>
      <c r="F82" s="44"/>
      <c r="G82" s="5"/>
    </row>
    <row r="83" spans="1:7" ht="60" customHeight="1">
      <c r="A83" s="20">
        <v>41040200</v>
      </c>
      <c r="B83" s="11" t="s">
        <v>83</v>
      </c>
      <c r="C83" s="44">
        <f t="shared" si="1"/>
        <v>1031200</v>
      </c>
      <c r="D83" s="44">
        <v>1031200</v>
      </c>
      <c r="E83" s="44"/>
      <c r="F83" s="44"/>
      <c r="G83" s="5"/>
    </row>
    <row r="84" spans="1:7" ht="19.5" customHeight="1">
      <c r="A84" s="20">
        <v>41050000</v>
      </c>
      <c r="B84" s="10" t="s">
        <v>67</v>
      </c>
      <c r="C84" s="44">
        <f t="shared" si="1"/>
        <v>26908797</v>
      </c>
      <c r="D84" s="44">
        <f>D85+D86+D87+D88+D89+D90+D91+D92+D93+D94+D95+D96+D97+D98+D99+D100</f>
        <v>26538797</v>
      </c>
      <c r="E84" s="44">
        <f>E95</f>
        <v>370000</v>
      </c>
      <c r="F84" s="44"/>
      <c r="G84" s="5"/>
    </row>
    <row r="85" spans="1:7" ht="92.25" customHeight="1">
      <c r="A85" s="20">
        <v>41050900</v>
      </c>
      <c r="B85" s="10" t="s">
        <v>94</v>
      </c>
      <c r="C85" s="44">
        <f t="shared" si="0"/>
        <v>2719560</v>
      </c>
      <c r="D85" s="44">
        <v>2719560</v>
      </c>
      <c r="E85" s="44"/>
      <c r="F85" s="44"/>
      <c r="G85" s="4"/>
    </row>
    <row r="86" spans="1:7" ht="35.25" customHeight="1">
      <c r="A86" s="20">
        <v>41051000</v>
      </c>
      <c r="B86" s="10" t="s">
        <v>68</v>
      </c>
      <c r="C86" s="44">
        <f t="shared" si="0"/>
        <v>938700</v>
      </c>
      <c r="D86" s="44">
        <v>938700</v>
      </c>
      <c r="E86" s="44"/>
      <c r="F86" s="44"/>
      <c r="G86" s="4"/>
    </row>
    <row r="87" spans="1:7" ht="35.25" customHeight="1">
      <c r="A87" s="20">
        <v>41051100</v>
      </c>
      <c r="B87" s="10" t="s">
        <v>85</v>
      </c>
      <c r="C87" s="44">
        <f t="shared" si="0"/>
        <v>1352700</v>
      </c>
      <c r="D87" s="44">
        <v>1352700</v>
      </c>
      <c r="E87" s="44"/>
      <c r="F87" s="44"/>
      <c r="G87" s="4"/>
    </row>
    <row r="88" spans="1:7" ht="45" customHeight="1">
      <c r="A88" s="20">
        <v>41051200</v>
      </c>
      <c r="B88" s="10" t="s">
        <v>70</v>
      </c>
      <c r="C88" s="44">
        <f t="shared" si="0"/>
        <v>512600</v>
      </c>
      <c r="D88" s="44">
        <f>496200-15500+31900</f>
        <v>512600</v>
      </c>
      <c r="E88" s="44"/>
      <c r="F88" s="44"/>
      <c r="G88" s="4"/>
    </row>
    <row r="89" spans="1:7" ht="48.75" customHeight="1">
      <c r="A89" s="20">
        <v>41051400</v>
      </c>
      <c r="B89" s="10" t="s">
        <v>87</v>
      </c>
      <c r="C89" s="44">
        <f t="shared" si="0"/>
        <v>1659945</v>
      </c>
      <c r="D89" s="44">
        <v>1659945</v>
      </c>
      <c r="E89" s="44"/>
      <c r="F89" s="44"/>
      <c r="G89" s="4"/>
    </row>
    <row r="90" spans="1:7" ht="45" customHeight="1">
      <c r="A90" s="20">
        <v>41051500</v>
      </c>
      <c r="B90" s="11" t="s">
        <v>71</v>
      </c>
      <c r="C90" s="44">
        <f t="shared" si="0"/>
        <v>534400</v>
      </c>
      <c r="D90" s="44">
        <v>534400</v>
      </c>
      <c r="E90" s="44"/>
      <c r="F90" s="44"/>
      <c r="G90" s="4"/>
    </row>
    <row r="91" spans="1:7" ht="0.75" hidden="1" customHeight="1">
      <c r="A91" s="20">
        <v>41052300</v>
      </c>
      <c r="B91" s="10" t="s">
        <v>72</v>
      </c>
      <c r="C91" s="44">
        <f t="shared" si="0"/>
        <v>0</v>
      </c>
      <c r="D91" s="44"/>
      <c r="E91" s="44"/>
      <c r="F91" s="44"/>
      <c r="G91" s="5"/>
    </row>
    <row r="92" spans="1:7" ht="47.25" customHeight="1">
      <c r="A92" s="20">
        <v>41053000</v>
      </c>
      <c r="B92" s="10" t="s">
        <v>102</v>
      </c>
      <c r="C92" s="44">
        <f t="shared" ref="C92:C101" si="2">D92+E92</f>
        <v>1833000</v>
      </c>
      <c r="D92" s="44">
        <f>1726000+107000</f>
        <v>1833000</v>
      </c>
      <c r="E92" s="44"/>
      <c r="F92" s="44"/>
      <c r="G92" s="5"/>
    </row>
    <row r="93" spans="1:7" ht="0.75" hidden="1" customHeight="1">
      <c r="A93" s="20">
        <v>41035300</v>
      </c>
      <c r="B93" s="10" t="s">
        <v>55</v>
      </c>
      <c r="C93" s="44">
        <f t="shared" si="2"/>
        <v>0</v>
      </c>
      <c r="D93" s="44"/>
      <c r="E93" s="44"/>
      <c r="F93" s="44"/>
      <c r="G93" s="5"/>
    </row>
    <row r="94" spans="1:7" ht="47.25" customHeight="1">
      <c r="A94" s="20">
        <v>41053300</v>
      </c>
      <c r="B94" s="11" t="s">
        <v>73</v>
      </c>
      <c r="C94" s="44">
        <f t="shared" si="2"/>
        <v>150000</v>
      </c>
      <c r="D94" s="44">
        <f>50000+100000</f>
        <v>150000</v>
      </c>
      <c r="E94" s="44"/>
      <c r="F94" s="44"/>
      <c r="G94" s="4"/>
    </row>
    <row r="95" spans="1:7" ht="33.75" customHeight="1">
      <c r="A95" s="20">
        <v>41053600</v>
      </c>
      <c r="B95" s="11" t="s">
        <v>97</v>
      </c>
      <c r="C95" s="44">
        <f t="shared" si="2"/>
        <v>370000</v>
      </c>
      <c r="D95" s="44"/>
      <c r="E95" s="44">
        <v>370000</v>
      </c>
      <c r="F95" s="44"/>
      <c r="G95" s="4"/>
    </row>
    <row r="96" spans="1:7" ht="18" customHeight="1">
      <c r="A96" s="20">
        <v>41053900</v>
      </c>
      <c r="B96" s="10" t="s">
        <v>74</v>
      </c>
      <c r="C96" s="44">
        <f t="shared" si="2"/>
        <v>642100</v>
      </c>
      <c r="D96" s="44">
        <f>162000+141000+3000+14000+57900+43000+5000+29900+107500+22500+22500+33800</f>
        <v>642100</v>
      </c>
      <c r="E96" s="44"/>
      <c r="F96" s="44"/>
      <c r="G96" s="4"/>
    </row>
    <row r="97" spans="1:7" ht="1.5" hidden="1" customHeight="1">
      <c r="A97" s="20">
        <v>41054300</v>
      </c>
      <c r="B97" s="11" t="s">
        <v>92</v>
      </c>
      <c r="C97" s="44">
        <f t="shared" si="2"/>
        <v>0</v>
      </c>
      <c r="D97" s="44"/>
      <c r="E97" s="44"/>
      <c r="F97" s="44"/>
      <c r="G97" s="4"/>
    </row>
    <row r="98" spans="1:7" ht="46.5" hidden="1" customHeight="1">
      <c r="A98" s="20">
        <v>41054500</v>
      </c>
      <c r="B98" s="11" t="s">
        <v>93</v>
      </c>
      <c r="C98" s="44">
        <f t="shared" si="2"/>
        <v>0</v>
      </c>
      <c r="D98" s="44"/>
      <c r="E98" s="44"/>
      <c r="F98" s="44"/>
      <c r="G98" s="4"/>
    </row>
    <row r="99" spans="1:7" ht="46.5" customHeight="1">
      <c r="A99" s="20">
        <v>41055000</v>
      </c>
      <c r="B99" s="11" t="s">
        <v>98</v>
      </c>
      <c r="C99" s="44">
        <f t="shared" si="2"/>
        <v>2492400</v>
      </c>
      <c r="D99" s="44">
        <f>1661600+830800</f>
        <v>2492400</v>
      </c>
      <c r="E99" s="44"/>
      <c r="F99" s="44"/>
      <c r="G99" s="4"/>
    </row>
    <row r="100" spans="1:7" ht="60.75" customHeight="1">
      <c r="A100" s="20">
        <v>41055100</v>
      </c>
      <c r="B100" s="10" t="s">
        <v>100</v>
      </c>
      <c r="C100" s="44">
        <f>D100+E100</f>
        <v>13703392</v>
      </c>
      <c r="D100" s="44">
        <v>13703392</v>
      </c>
      <c r="E100" s="44"/>
      <c r="F100" s="44"/>
      <c r="G100" s="4"/>
    </row>
    <row r="101" spans="1:7" ht="19.5" customHeight="1">
      <c r="A101" s="13"/>
      <c r="B101" s="33" t="s">
        <v>81</v>
      </c>
      <c r="C101" s="50">
        <f t="shared" si="2"/>
        <v>512114497</v>
      </c>
      <c r="D101" s="50">
        <f>D10+D36+D62+D72</f>
        <v>497753297</v>
      </c>
      <c r="E101" s="50">
        <f>E10+E36+E62+E72</f>
        <v>14361200</v>
      </c>
      <c r="F101" s="50">
        <f>F10+F36+F62+F72</f>
        <v>3500000</v>
      </c>
      <c r="G101" s="6"/>
    </row>
    <row r="102" spans="1:7" ht="12.75" customHeight="1">
      <c r="G102" s="6"/>
    </row>
    <row r="103" spans="1:7" ht="17.25" customHeight="1">
      <c r="B103" s="58" t="s">
        <v>103</v>
      </c>
      <c r="C103" s="58"/>
      <c r="D103" s="58"/>
      <c r="E103" s="58"/>
      <c r="F103" s="58"/>
      <c r="G103" s="6"/>
    </row>
    <row r="104" spans="1:7" ht="24.75" customHeight="1">
      <c r="G104" s="6"/>
    </row>
    <row r="105" spans="1:7" ht="21" customHeight="1">
      <c r="G105" s="6"/>
    </row>
    <row r="106" spans="1:7" ht="21" customHeight="1">
      <c r="G106" s="6"/>
    </row>
    <row r="107" spans="1:7" ht="21" customHeight="1">
      <c r="G107" s="6"/>
    </row>
    <row r="108" spans="1:7" ht="21" customHeight="1">
      <c r="G108" s="6"/>
    </row>
    <row r="109" spans="1:7" ht="18" customHeight="1">
      <c r="G109" s="6"/>
    </row>
    <row r="110" spans="1:7" ht="17.25" customHeight="1">
      <c r="G110" s="4"/>
    </row>
    <row r="111" spans="1:7" ht="21" customHeight="1">
      <c r="G111" s="4"/>
    </row>
    <row r="112" spans="1:7" ht="18" customHeight="1">
      <c r="G112" s="6"/>
    </row>
    <row r="113" spans="7:8" ht="18.75" customHeight="1">
      <c r="G113" s="6"/>
    </row>
    <row r="114" spans="7:8" ht="20.25" customHeight="1">
      <c r="G114" s="6"/>
    </row>
    <row r="115" spans="7:8" ht="17.25" customHeight="1">
      <c r="G115" s="6"/>
      <c r="H115" s="2"/>
    </row>
    <row r="116" spans="7:8" ht="17.25" customHeight="1">
      <c r="G116" s="6"/>
      <c r="H116" s="2"/>
    </row>
    <row r="117" spans="7:8" ht="21" customHeight="1">
      <c r="G117" s="4"/>
      <c r="H117" s="2"/>
    </row>
    <row r="118" spans="7:8" ht="24" customHeight="1">
      <c r="G118" s="4"/>
    </row>
    <row r="119" spans="7:8" ht="21" customHeight="1">
      <c r="G119" s="4"/>
    </row>
    <row r="120" spans="7:8" ht="21" customHeight="1">
      <c r="G120" s="4"/>
    </row>
    <row r="121" spans="7:8" ht="28.5" customHeight="1">
      <c r="G121" s="4"/>
    </row>
    <row r="122" spans="7:8" ht="33" customHeight="1">
      <c r="G122" s="7"/>
    </row>
    <row r="123" spans="7:8" ht="23.25" customHeight="1">
      <c r="G123" s="8"/>
    </row>
    <row r="124" spans="7:8" ht="18" customHeight="1">
      <c r="G124" s="8"/>
    </row>
  </sheetData>
  <mergeCells count="10">
    <mergeCell ref="B7:B8"/>
    <mergeCell ref="C1:F1"/>
    <mergeCell ref="A7:A8"/>
    <mergeCell ref="B103:F103"/>
    <mergeCell ref="E7:F7"/>
    <mergeCell ref="C2:F2"/>
    <mergeCell ref="C3:F3"/>
    <mergeCell ref="B4:F4"/>
    <mergeCell ref="D7:D8"/>
    <mergeCell ref="C7:C8"/>
  </mergeCells>
  <phoneticPr fontId="0" type="noConversion"/>
  <pageMargins left="0.82677165354330717" right="0.27559055118110237" top="0.39370078740157483" bottom="0.19685039370078741" header="0.51181102362204722" footer="0.15748031496062992"/>
  <pageSetup paperSize="9" scale="63" fitToHeight="2" orientation="portrait" verticalDpi="300" r:id="rId1"/>
  <headerFooter alignWithMargins="0"/>
  <rowBreaks count="1" manualBreakCount="1">
    <brk id="8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Finvid4</cp:lastModifiedBy>
  <cp:lastPrinted>2020-10-09T11:35:21Z</cp:lastPrinted>
  <dcterms:created xsi:type="dcterms:W3CDTF">2007-09-26T06:49:12Z</dcterms:created>
  <dcterms:modified xsi:type="dcterms:W3CDTF">2020-10-22T12:01:08Z</dcterms:modified>
</cp:coreProperties>
</file>