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1840" windowHeight="11832"/>
  </bookViews>
  <sheets>
    <sheet name="звіт з 01.01.2020" sheetId="3" r:id="rId1"/>
  </sheets>
  <definedNames>
    <definedName name="_xlnm.Print_Area" localSheetId="0">'звіт з 01.01.2020'!$A$1:$M$138</definedName>
  </definedNames>
  <calcPr calcId="145621"/>
</workbook>
</file>

<file path=xl/calcChain.xml><?xml version="1.0" encoding="utf-8"?>
<calcChain xmlns="http://schemas.openxmlformats.org/spreadsheetml/2006/main">
  <c r="L87" i="3" l="1"/>
  <c r="L94" i="3"/>
  <c r="L113" i="3"/>
  <c r="L107" i="3"/>
  <c r="L123" i="3"/>
  <c r="I100" i="3"/>
  <c r="I87" i="3"/>
  <c r="G94" i="3"/>
  <c r="G97" i="3"/>
  <c r="G100" i="3"/>
  <c r="L100" i="3" s="1"/>
  <c r="G103" i="3"/>
  <c r="G107" i="3"/>
  <c r="G110" i="3"/>
  <c r="G113" i="3"/>
  <c r="G126" i="3"/>
  <c r="G123" i="3"/>
  <c r="G87" i="3"/>
  <c r="L81" i="3"/>
  <c r="M81" i="3" s="1"/>
  <c r="J81" i="3"/>
  <c r="G81" i="3"/>
  <c r="G84" i="3"/>
  <c r="J84" i="3"/>
  <c r="L84" i="3"/>
  <c r="K120" i="3"/>
  <c r="I120" i="3"/>
  <c r="L120" i="3" s="1"/>
  <c r="G120" i="3"/>
  <c r="K116" i="3"/>
  <c r="J116" i="3"/>
  <c r="G116" i="3"/>
  <c r="J100" i="3"/>
  <c r="L116" i="3"/>
  <c r="F56" i="3"/>
  <c r="R56" i="3"/>
  <c r="L36" i="3"/>
  <c r="M36" i="3" s="1"/>
  <c r="L37" i="3"/>
  <c r="M37" i="3" s="1"/>
  <c r="L38" i="3"/>
  <c r="M38" i="3"/>
  <c r="L39" i="3"/>
  <c r="M39" i="3"/>
  <c r="L40" i="3"/>
  <c r="M40" i="3" s="1"/>
  <c r="L41" i="3"/>
  <c r="M41" i="3"/>
  <c r="L42" i="3"/>
  <c r="M42" i="3" s="1"/>
  <c r="L43" i="3"/>
  <c r="M43" i="3"/>
  <c r="L44" i="3"/>
  <c r="M44" i="3" s="1"/>
  <c r="L45" i="3"/>
  <c r="M45" i="3"/>
  <c r="L46" i="3"/>
  <c r="M46" i="3"/>
  <c r="L47" i="3"/>
  <c r="M47" i="3"/>
  <c r="L48" i="3"/>
  <c r="M48" i="3" s="1"/>
  <c r="L49" i="3"/>
  <c r="M49" i="3"/>
  <c r="L50" i="3"/>
  <c r="M50" i="3"/>
  <c r="L51" i="3"/>
  <c r="M51" i="3"/>
  <c r="L52" i="3"/>
  <c r="M52" i="3" s="1"/>
  <c r="L53" i="3"/>
  <c r="M53" i="3"/>
  <c r="L54" i="3"/>
  <c r="M54" i="3"/>
  <c r="L55" i="3"/>
  <c r="M55" i="3"/>
  <c r="L56" i="3"/>
  <c r="M56" i="3" s="1"/>
  <c r="L57" i="3"/>
  <c r="M57" i="3"/>
  <c r="L58" i="3"/>
  <c r="M58" i="3"/>
  <c r="L59" i="3"/>
  <c r="M59" i="3"/>
  <c r="L60" i="3"/>
  <c r="M60" i="3" s="1"/>
  <c r="L61" i="3"/>
  <c r="M61" i="3"/>
  <c r="L62" i="3"/>
  <c r="M62" i="3"/>
  <c r="L35" i="3"/>
  <c r="M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35" i="3"/>
  <c r="G36" i="3"/>
  <c r="G37" i="3"/>
  <c r="G63" i="3" s="1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35" i="3"/>
  <c r="H63" i="3"/>
  <c r="I63" i="3"/>
  <c r="O62" i="3"/>
  <c r="K63" i="3"/>
  <c r="F63" i="3"/>
  <c r="G128" i="3"/>
  <c r="J72" i="3"/>
  <c r="E63" i="3"/>
  <c r="K72" i="3"/>
  <c r="G72" i="3"/>
  <c r="L72" i="3"/>
  <c r="M72" i="3"/>
  <c r="J63" i="3"/>
  <c r="L63" i="3"/>
  <c r="M120" i="3" l="1"/>
  <c r="M63" i="3"/>
  <c r="J120" i="3"/>
</calcChain>
</file>

<file path=xl/sharedStrings.xml><?xml version="1.0" encoding="utf-8"?>
<sst xmlns="http://schemas.openxmlformats.org/spreadsheetml/2006/main" count="204" uniqueCount="120">
  <si>
    <t>1.</t>
  </si>
  <si>
    <t>(КТПКВК МБ)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</si>
  <si>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</si>
  <si>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</si>
  <si>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</si>
  <si>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</si>
  <si>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</si>
  <si>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</si>
  <si>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</si>
  <si>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</si>
  <si>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</si>
  <si>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</si>
  <si>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</si>
  <si>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</si>
  <si>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</si>
  <si>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</si>
  <si>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</si>
  <si>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</si>
  <si>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</si>
  <si>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</si>
  <si>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</si>
  <si>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</si>
  <si>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</si>
  <si>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</si>
  <si>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</si>
  <si>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</si>
  <si>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</si>
  <si>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</si>
  <si>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</si>
  <si>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</si>
  <si>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</si>
  <si>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</si>
  <si>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</si>
  <si>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</si>
  <si>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</si>
  <si>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</si>
  <si>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</si>
  <si>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</si>
  <si>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</si>
  <si>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про виконання паспорта бюджетної програми місцевого бюджету за 2019 рік</t>
  </si>
  <si>
    <t>Управління житлово-комунального господарства та будівництва Ніжинської міської ради</t>
  </si>
  <si>
    <t>Керівник установи</t>
  </si>
  <si>
    <t>Головний бухгалтер</t>
  </si>
  <si>
    <t>А.М. Кушніренко</t>
  </si>
  <si>
    <t>В.М. Давиденко</t>
  </si>
  <si>
    <t>N
 з/п</t>
  </si>
  <si>
    <t>Фактичні результативні показники, досягнуті за рахунок касових видатків (наданих кредитів)</t>
  </si>
  <si>
    <t>Пояснення щодо причин розбіжностей між затвердженими та досягнутими результативними показниками</t>
  </si>
  <si>
    <t>тис.грн</t>
  </si>
  <si>
    <t>од.</t>
  </si>
  <si>
    <t>%</t>
  </si>
  <si>
    <t>тис.грн.</t>
  </si>
  <si>
    <t>0490</t>
  </si>
  <si>
    <t>Виконання інвестиційних проектів в рамках здійснення заходів щодо соціально-економічного розвитку окремих територій ( включаючи спів фінансування )</t>
  </si>
  <si>
    <t>Розвиток інфраструктури терторії, реконструкція та будівництво об'єктів комунальної власності</t>
  </si>
  <si>
    <t>Забезпечення розвитку інфраструктури території</t>
  </si>
  <si>
    <t>Придбання обладнання і предметів довгострокового користування</t>
  </si>
  <si>
    <t>Забезпечення будівництва об’єктів</t>
  </si>
  <si>
    <t xml:space="preserve">Забезпечення проведення капітального ремонту </t>
  </si>
  <si>
    <t>Забезпечення реконструкції об’єктів</t>
  </si>
  <si>
    <t>Закупівля і встановлення архітектурної форми (багатогранник) із світлодинамічним обладнанням (в.з.)</t>
  </si>
  <si>
    <t>Придбання архітектурно-паркової композиції із сонячними панелями для м.Ніжин Чернігівської області (в.з.)</t>
  </si>
  <si>
    <t>Будівництво (комплексного) спортивного майданчика для фізкультурно-оздоровчих занять по вул. Космонавтів, 90 м. Ніжин, Чернігівська область (в.з.)</t>
  </si>
  <si>
    <t>Будівництво дитячого майданчику в сквері “Театральний” в м. Ніжин, Чернігівської області (в.з.)</t>
  </si>
  <si>
    <t>Будівництво спортивного майданчика по вул.Московська,6А, м. Ніжин, Чернігівська область (в.з.)</t>
  </si>
  <si>
    <t>Будівництво дитячого  майданчика по вул.Шевченка,102, м. Ніжин, Чернігівська область (в.з.)</t>
  </si>
  <si>
    <t>Будівництво дитячого  майданчика по вул.3-й мікрорайон,8, м. Ніжин, Чернігівська область (в.з.)</t>
  </si>
  <si>
    <t>Будівництво дитячого майданчика по вул.Вокзальна,5а, м. Ніжин, Чернігівська область (в.з.)</t>
  </si>
  <si>
    <t>Будівництво фонтану за адресою: вул.Гоголя,4 б, м.Ніжин, Чернігівської області (в.з.)</t>
  </si>
  <si>
    <t>Будівництво спортивного майданчика по вул.Прилуцька,116, м. Ніжин, Чернігівська область (в.з.)</t>
  </si>
  <si>
    <t>Будівництво спортивного майданчика по вул.Шевченка,96 б м. Ніжин, Чернігівської області (в.з.)</t>
  </si>
  <si>
    <t>Будівництво дитячого майданчика по вул.Московська, 2б, м.Ніжин Чернігівської області (в.з.)</t>
  </si>
  <si>
    <t>Будівництво дитячого майданчика по вул.Батюка, 10, м.Ніжин Чернігівської області (в.з.)</t>
  </si>
  <si>
    <t>Будівництво спортивного майданчика по вул. Об’їжджа, 123, м.Ніжин, Чернігівськох області (в.з.)</t>
  </si>
  <si>
    <t>Будівництво дитячого майданчика по вул.Шевченка, 128, м.Ніжин Чернігівської області (в.з.)</t>
  </si>
  <si>
    <t>Будівництво дитячого майданчика по вул.Шевченка, 120, м.Ніжин Чернігівської області (в.з.)</t>
  </si>
  <si>
    <t>Будівництво дитячого майданчика по вул.Шевченка, 112 а, м.Ніжин Чернігівської області (в.з.)</t>
  </si>
  <si>
    <t>Будівництво дитячого майданчика по вул.Гончарна, 19 а, м.Ніжин Чернігівської області (в.з.)</t>
  </si>
  <si>
    <t>Капітальний ремонт елементів благоустрою з встановленням архітектурно-паркової композиції з сонячними панелями біля житлового будинку № 11 по вул. Шевченка, м. Ніжин, Чернігівської області з виділенням черговості: І черга - встановленням архітектурно-паркової композиції з сонячними панелями; II черга — ремонт елементів благоустрою (в.з.)</t>
  </si>
  <si>
    <t>Реконструкція басейну з утепленням зовнішніх стін Ніжинської гімназії № 16 м. Ніжин, вул. 3-й мікрорайон, 11 Чернігівської обл. (в.з.)</t>
  </si>
  <si>
    <t>Підсилення перекриття басейної зали Ніжинської гімназії №16 в м.Ніжин по вул.3-й Мікрорайон,11 Чернігівської обл. (в.з.)</t>
  </si>
  <si>
    <t>Співфінансування по субвенції на соц.-економ.розв.(3110)</t>
  </si>
  <si>
    <t>Співфінансування по субвенції на соц.-економ.розв.(3122)</t>
  </si>
  <si>
    <t>Співфінансування по субвенції на соц.-економ.розв.(3132)</t>
  </si>
  <si>
    <t>Співфінансування по субвенції на соц.-економ.розв.(3142)</t>
  </si>
  <si>
    <t xml:space="preserve">Будівництво фонтану за адресою: вул.Гоголя,4 б, м.Ніжин, Чернігівської області </t>
  </si>
  <si>
    <t>Будівництво міні-футбольного поля зі штучним покриттям по вул. Шевченка, 103 а, м. Ніжин Чернігівської області</t>
  </si>
  <si>
    <t>Завдання 1  Придбання обладнання і предметів довгострокового користування</t>
  </si>
  <si>
    <t>Затрат</t>
  </si>
  <si>
    <t>Обсяг видатків на придбання предметів довгострокового користування</t>
  </si>
  <si>
    <t>Продукту</t>
  </si>
  <si>
    <t>кількість одиниць придбаного обладнання</t>
  </si>
  <si>
    <t>Ефективності</t>
  </si>
  <si>
    <t>середні видатки на придбання одиниці обладнання</t>
  </si>
  <si>
    <t>Якості</t>
  </si>
  <si>
    <t>Рівень виконання даного заходу</t>
  </si>
  <si>
    <t>Завдання 2. Забезпечення будівництва об’єктів</t>
  </si>
  <si>
    <t>обсяг видатків на будівництво</t>
  </si>
  <si>
    <t>кількість об’єктів, які планується будувати</t>
  </si>
  <si>
    <t>середні витрати на будівництво одного об’єкта</t>
  </si>
  <si>
    <t>Рівень виконання завдань</t>
  </si>
  <si>
    <t xml:space="preserve">Завдання 3. Забезпечення проведення капітального ремонту </t>
  </si>
  <si>
    <t>обсяг видатків на капітальний ремонт</t>
  </si>
  <si>
    <t>кількість об’єктів, на яких плануються роботи</t>
  </si>
  <si>
    <t>середні витрати на капітальний ремонт одиного б’єкта</t>
  </si>
  <si>
    <t>Завдання 4. Забезпечення реконструкції об’єктів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</si>
  <si>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</si>
  <si>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</si>
  <si>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</si>
  <si>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>365,81</t>
  </si>
  <si>
    <t xml:space="preserve">Рішення 65 сесії </t>
  </si>
  <si>
    <t>Додаток 5 до рішення сесії</t>
  </si>
  <si>
    <t xml:space="preserve">Обсяг видатків/ кіль-сть одиниць обладнання </t>
  </si>
  <si>
    <t xml:space="preserve">Касові видатки на звітній період / плановий обсяг видатків*100 </t>
  </si>
  <si>
    <t xml:space="preserve">Рішення 52 сесії </t>
  </si>
  <si>
    <t>Обсяг видатків/ кіль-сть об'єктів</t>
  </si>
  <si>
    <t xml:space="preserve">10. Узагальнений висновок про виконання бюджетної програми Бюджетна програма   включає чотири завдання на виконання  основної мети - Забезпечення розвитку інфраструктури території. Протягом  звітного періоду мета досягнута. Всі завдання  виконані  вчасно                                                          
 </t>
  </si>
  <si>
    <t>Пояснення щодо причин розбіжностей між затвердженими та досягнутими результативними показниками кошти повернуті до бюджету</t>
  </si>
  <si>
    <t>Пояснення щодо причин розбіжностей між затвердженими та досягнутими результативними показниками залишок планових асигнувань</t>
  </si>
  <si>
    <t>Будівництво спортивного  майданчика по вул. Шевченка 96,б, м.Ніжин  Чернігівської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</si>
</sst>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"/>
    <numFmt numFmtId="177" formatCode="0.0"/>
    <numFmt numFmtId="182" formatCode="0.000"/>
    <numFmt numFmtId="183" formatCode="0.0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108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/>
    <xf numFmtId="2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7" fillId="2" borderId="3" xfId="0" applyNumberFormat="1" applyFont="1" applyFill="1" applyBorder="1" applyAlignment="1">
      <alignment vertical="center" wrapText="1"/>
    </xf>
    <xf numFmtId="0" fontId="7" fillId="2" borderId="4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vertical="top" wrapText="1"/>
    </xf>
    <xf numFmtId="49" fontId="7" fillId="0" borderId="5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8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top" wrapText="1"/>
    </xf>
    <xf numFmtId="18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vertical="top" wrapText="1"/>
    </xf>
    <xf numFmtId="4" fontId="6" fillId="0" borderId="3" xfId="0" applyNumberFormat="1" applyFont="1" applyBorder="1" applyAlignment="1">
      <alignment vertical="top" wrapText="1"/>
    </xf>
    <xf numFmtId="4" fontId="6" fillId="0" borderId="4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2" fontId="11" fillId="0" borderId="0" xfId="0" applyNumberFormat="1" applyFont="1"/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Border="1"/>
    <xf numFmtId="0" fontId="2" fillId="0" borderId="2" xfId="0" applyFont="1" applyBorder="1" applyAlignment="1">
      <alignment horizontal="center" vertical="top" wrapText="1"/>
    </xf>
    <xf numFmtId="176" fontId="6" fillId="2" borderId="0" xfId="1" applyNumberFormat="1" applyFont="1" applyFill="1" applyBorder="1" applyAlignment="1">
      <alignment horizontal="left" vertical="top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85"/>
  <sheetViews>
    <sheetView tabSelected="1" topLeftCell="A94" zoomScaleNormal="100" workbookViewId="0">
      <selection activeCell="I81" sqref="I81"/>
    </sheetView>
  </sheetViews>
  <sheetFormatPr defaultColWidth="9.109375" defaultRowHeight="15.6" x14ac:dyDescent="0.3"/>
  <cols>
    <col min="1" max="1" width="5" style="6" customWidth="1"/>
    <col min="2" max="2" width="30.5546875" style="6" customWidth="1"/>
    <col min="3" max="3" width="9.5546875" style="6" customWidth="1"/>
    <col min="4" max="4" width="15.5546875" style="6" customWidth="1"/>
    <col min="5" max="10" width="13" style="6" customWidth="1"/>
    <col min="11" max="11" width="14.88671875" style="6" customWidth="1"/>
    <col min="12" max="12" width="13" style="6" customWidth="1"/>
    <col min="13" max="13" width="12.33203125" style="6" customWidth="1"/>
    <col min="14" max="14" width="9.109375" style="6"/>
    <col min="15" max="15" width="9.5546875" style="6" bestFit="1" customWidth="1"/>
    <col min="16" max="17" width="9.109375" style="6"/>
    <col min="18" max="18" width="20.6640625" style="6" customWidth="1"/>
    <col min="19" max="16384" width="9.109375" style="6"/>
  </cols>
  <sheetData>
    <row r="1" spans="1:59" ht="15.75" customHeight="1" x14ac:dyDescent="0.3">
      <c r="J1" s="96" t="s">
        <v>38</v>
      </c>
      <c r="K1" s="96"/>
      <c r="L1" s="96"/>
      <c r="M1" s="96"/>
    </row>
    <row r="2" spans="1:59" x14ac:dyDescent="0.3">
      <c r="J2" s="96"/>
      <c r="K2" s="96"/>
      <c r="L2" s="96"/>
      <c r="M2" s="96"/>
    </row>
    <row r="3" spans="1:59" x14ac:dyDescent="0.3">
      <c r="J3" s="96"/>
      <c r="K3" s="96"/>
      <c r="L3" s="96"/>
      <c r="M3" s="96"/>
    </row>
    <row r="4" spans="1:59" x14ac:dyDescent="0.3">
      <c r="J4" s="96"/>
      <c r="K4" s="96"/>
      <c r="L4" s="96"/>
      <c r="M4" s="96"/>
    </row>
    <row r="5" spans="1:59" x14ac:dyDescent="0.3">
      <c r="A5" s="97" t="s">
        <v>14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59" x14ac:dyDescent="0.3">
      <c r="A6" s="97" t="s">
        <v>39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9" ht="15.75" customHeight="1" x14ac:dyDescent="0.3">
      <c r="A7" s="95" t="s">
        <v>0</v>
      </c>
      <c r="B7" s="28">
        <v>1200000</v>
      </c>
      <c r="C7" s="31"/>
      <c r="D7"/>
      <c r="E7" s="98" t="s">
        <v>40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</row>
    <row r="8" spans="1:59" ht="15" customHeight="1" x14ac:dyDescent="0.3">
      <c r="A8" s="95"/>
      <c r="B8" s="29" t="s">
        <v>1</v>
      </c>
      <c r="C8" s="31"/>
      <c r="D8"/>
      <c r="E8" s="81" t="s">
        <v>12</v>
      </c>
      <c r="F8" s="81"/>
      <c r="G8" s="81"/>
      <c r="H8" s="81"/>
      <c r="I8" s="81"/>
      <c r="J8" s="81"/>
      <c r="K8" s="81"/>
      <c r="L8" s="81"/>
      <c r="M8" s="81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9" ht="15.75" customHeight="1" x14ac:dyDescent="0.3">
      <c r="A9" s="95" t="s">
        <v>2</v>
      </c>
      <c r="B9" s="28">
        <v>1210000</v>
      </c>
      <c r="C9" s="31"/>
      <c r="D9"/>
      <c r="E9" s="98" t="s">
        <v>40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</row>
    <row r="10" spans="1:59" ht="15" customHeight="1" x14ac:dyDescent="0.3">
      <c r="A10" s="95"/>
      <c r="B10" s="29" t="s">
        <v>1</v>
      </c>
      <c r="C10" s="31"/>
      <c r="D10"/>
      <c r="E10" s="81" t="s">
        <v>11</v>
      </c>
      <c r="F10" s="81"/>
      <c r="G10" s="81"/>
      <c r="H10" s="81"/>
      <c r="I10" s="81"/>
      <c r="J10" s="81"/>
      <c r="K10" s="81"/>
      <c r="L10" s="81"/>
      <c r="M10" s="8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59" ht="35.25" customHeight="1" x14ac:dyDescent="0.3">
      <c r="A11" s="95" t="s">
        <v>3</v>
      </c>
      <c r="B11" s="28">
        <v>1217363</v>
      </c>
      <c r="C11" s="10" t="s">
        <v>52</v>
      </c>
      <c r="D11"/>
      <c r="E11" s="106" t="s">
        <v>53</v>
      </c>
      <c r="F11" s="106"/>
      <c r="G11" s="106"/>
      <c r="H11" s="106"/>
      <c r="I11" s="106"/>
      <c r="J11" s="106"/>
      <c r="K11" s="106"/>
      <c r="L11" s="106"/>
      <c r="M11" s="10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59" ht="15" customHeight="1" x14ac:dyDescent="0.3">
      <c r="A12" s="95"/>
      <c r="B12" s="2" t="s">
        <v>1</v>
      </c>
      <c r="C12" s="2" t="s">
        <v>4</v>
      </c>
      <c r="D12"/>
      <c r="E12" s="81" t="s">
        <v>13</v>
      </c>
      <c r="F12" s="81"/>
      <c r="G12" s="81"/>
      <c r="H12" s="81"/>
      <c r="I12" s="81"/>
      <c r="J12" s="81"/>
      <c r="K12" s="81"/>
      <c r="L12" s="81"/>
      <c r="M12" s="81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59" ht="19.5" customHeight="1" x14ac:dyDescent="0.3">
      <c r="A13" s="85" t="s">
        <v>26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</row>
    <row r="14" spans="1:59" x14ac:dyDescent="0.3">
      <c r="A14" s="1"/>
    </row>
    <row r="15" spans="1:59" ht="31.2" x14ac:dyDescent="0.3">
      <c r="A15" s="5" t="s">
        <v>22</v>
      </c>
      <c r="B15" s="75" t="s">
        <v>23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1:59" ht="15.75" customHeight="1" x14ac:dyDescent="0.3">
      <c r="A16" s="11">
        <v>1</v>
      </c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4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8"/>
    </row>
    <row r="17" spans="1:67" x14ac:dyDescent="0.3">
      <c r="A17" s="11"/>
      <c r="B17" s="89" t="s">
        <v>54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1"/>
    </row>
    <row r="18" spans="1:67" x14ac:dyDescent="0.3">
      <c r="A18" s="1"/>
    </row>
    <row r="19" spans="1:67" ht="15.75" customHeight="1" x14ac:dyDescent="0.3">
      <c r="A19" s="7" t="s">
        <v>27</v>
      </c>
    </row>
    <row r="20" spans="1:67" ht="39.75" customHeight="1" x14ac:dyDescent="0.3">
      <c r="A20" s="3">
        <v>1</v>
      </c>
      <c r="B20" s="102" t="s">
        <v>55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5"/>
    </row>
    <row r="21" spans="1:67" ht="15.75" customHeight="1" x14ac:dyDescent="0.3">
      <c r="A21" s="7" t="s">
        <v>28</v>
      </c>
    </row>
    <row r="22" spans="1:67" ht="15.75" customHeight="1" x14ac:dyDescent="0.3">
      <c r="A22" s="1"/>
    </row>
    <row r="23" spans="1:67" ht="32.25" customHeight="1" x14ac:dyDescent="0.3">
      <c r="A23" s="11" t="s">
        <v>22</v>
      </c>
      <c r="B23" s="86" t="s">
        <v>6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8"/>
    </row>
    <row r="24" spans="1:67" ht="20.25" customHeight="1" x14ac:dyDescent="0.3">
      <c r="A24" s="49">
        <v>1</v>
      </c>
      <c r="B24" s="89" t="s">
        <v>56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1"/>
    </row>
    <row r="25" spans="1:67" ht="18" customHeight="1" x14ac:dyDescent="0.3">
      <c r="A25" s="49">
        <v>2</v>
      </c>
      <c r="B25" s="89" t="s">
        <v>57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1"/>
    </row>
    <row r="26" spans="1:67" ht="19.5" customHeight="1" x14ac:dyDescent="0.3">
      <c r="A26" s="49">
        <v>3</v>
      </c>
      <c r="B26" s="89" t="s">
        <v>58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1"/>
    </row>
    <row r="27" spans="1:67" ht="18" customHeight="1" x14ac:dyDescent="0.3">
      <c r="A27" s="49">
        <v>4</v>
      </c>
      <c r="B27" s="89" t="s">
        <v>59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1"/>
    </row>
    <row r="28" spans="1:67" x14ac:dyDescent="0.3">
      <c r="A28" s="1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</row>
    <row r="29" spans="1:67" x14ac:dyDescent="0.3">
      <c r="A29" s="7" t="s">
        <v>29</v>
      </c>
    </row>
    <row r="30" spans="1:67" ht="15.75" customHeight="1" x14ac:dyDescent="0.3">
      <c r="B30" s="12"/>
      <c r="L30" s="12" t="s">
        <v>24</v>
      </c>
    </row>
    <row r="31" spans="1:67" ht="7.5" customHeight="1" x14ac:dyDescent="0.3">
      <c r="A31" s="1"/>
    </row>
    <row r="32" spans="1:67" ht="30" customHeight="1" x14ac:dyDescent="0.3">
      <c r="A32" s="75" t="s">
        <v>22</v>
      </c>
      <c r="B32" s="75" t="s">
        <v>30</v>
      </c>
      <c r="C32" s="75"/>
      <c r="D32" s="75"/>
      <c r="E32" s="75" t="s">
        <v>15</v>
      </c>
      <c r="F32" s="75"/>
      <c r="G32" s="75"/>
      <c r="H32" s="75" t="s">
        <v>31</v>
      </c>
      <c r="I32" s="75"/>
      <c r="J32" s="75"/>
      <c r="K32" s="75" t="s">
        <v>16</v>
      </c>
      <c r="L32" s="75"/>
      <c r="M32" s="75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33" customHeight="1" x14ac:dyDescent="0.3">
      <c r="A33" s="75"/>
      <c r="B33" s="75"/>
      <c r="C33" s="75"/>
      <c r="D33" s="75"/>
      <c r="E33" s="5" t="s">
        <v>17</v>
      </c>
      <c r="F33" s="5" t="s">
        <v>18</v>
      </c>
      <c r="G33" s="5" t="s">
        <v>19</v>
      </c>
      <c r="H33" s="5" t="s">
        <v>17</v>
      </c>
      <c r="I33" s="5" t="s">
        <v>18</v>
      </c>
      <c r="J33" s="5" t="s">
        <v>19</v>
      </c>
      <c r="K33" s="5" t="s">
        <v>17</v>
      </c>
      <c r="L33" s="5" t="s">
        <v>18</v>
      </c>
      <c r="M33" s="5" t="s">
        <v>19</v>
      </c>
      <c r="R33" s="8"/>
      <c r="S33" s="8"/>
      <c r="T33" s="8"/>
      <c r="U33" s="8"/>
      <c r="V33" s="8"/>
      <c r="W33" s="8"/>
      <c r="X33" s="8"/>
      <c r="Y33" s="8"/>
      <c r="Z33" s="8"/>
    </row>
    <row r="34" spans="1:26" x14ac:dyDescent="0.3">
      <c r="A34" s="11">
        <v>1</v>
      </c>
      <c r="B34" s="69">
        <v>2</v>
      </c>
      <c r="C34" s="70"/>
      <c r="D34" s="71"/>
      <c r="E34" s="11">
        <v>3</v>
      </c>
      <c r="F34" s="11">
        <v>4</v>
      </c>
      <c r="G34" s="11">
        <v>5</v>
      </c>
      <c r="H34" s="11">
        <v>6</v>
      </c>
      <c r="I34" s="11">
        <v>7</v>
      </c>
      <c r="J34" s="11">
        <v>8</v>
      </c>
      <c r="K34" s="11">
        <v>9</v>
      </c>
      <c r="L34" s="11">
        <v>10</v>
      </c>
      <c r="M34" s="11">
        <v>11</v>
      </c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53.25" customHeight="1" x14ac:dyDescent="0.3">
      <c r="A35" s="48">
        <v>1</v>
      </c>
      <c r="B35" s="72" t="s">
        <v>60</v>
      </c>
      <c r="C35" s="73"/>
      <c r="D35" s="74"/>
      <c r="E35" s="48"/>
      <c r="F35" s="51">
        <v>785000</v>
      </c>
      <c r="G35" s="54">
        <f>E35+F35</f>
        <v>785000</v>
      </c>
      <c r="H35" s="54"/>
      <c r="I35" s="54">
        <v>757281.55</v>
      </c>
      <c r="J35" s="54">
        <f>H35+I35</f>
        <v>757281.55</v>
      </c>
      <c r="K35" s="54"/>
      <c r="L35" s="54">
        <f>F35-I35</f>
        <v>27718.449999999953</v>
      </c>
      <c r="M35" s="54">
        <f>K35+L35</f>
        <v>27718.449999999953</v>
      </c>
      <c r="R35" s="51">
        <v>785000</v>
      </c>
      <c r="S35" s="52"/>
      <c r="T35" s="52"/>
      <c r="U35" s="52"/>
      <c r="V35" s="52"/>
      <c r="W35" s="52"/>
      <c r="X35" s="52"/>
      <c r="Y35" s="53"/>
      <c r="Z35" s="50"/>
    </row>
    <row r="36" spans="1:26" ht="51" customHeight="1" x14ac:dyDescent="0.3">
      <c r="A36" s="48">
        <v>2</v>
      </c>
      <c r="B36" s="72" t="s">
        <v>61</v>
      </c>
      <c r="C36" s="73"/>
      <c r="D36" s="74"/>
      <c r="E36" s="48"/>
      <c r="F36" s="51">
        <v>190000</v>
      </c>
      <c r="G36" s="54">
        <f t="shared" ref="G36:G62" si="0">E36+F36</f>
        <v>190000</v>
      </c>
      <c r="H36" s="54"/>
      <c r="I36" s="54">
        <v>190000</v>
      </c>
      <c r="J36" s="54">
        <f t="shared" ref="J36:J62" si="1">H36+I36</f>
        <v>190000</v>
      </c>
      <c r="K36" s="54"/>
      <c r="L36" s="54">
        <f t="shared" ref="L36:L62" si="2">F36-I36</f>
        <v>0</v>
      </c>
      <c r="M36" s="54">
        <f t="shared" ref="M36:M62" si="3">K36+L36</f>
        <v>0</v>
      </c>
      <c r="R36" s="51">
        <v>190000</v>
      </c>
      <c r="S36" s="52"/>
      <c r="T36" s="52"/>
      <c r="U36" s="52"/>
      <c r="V36" s="52"/>
      <c r="W36" s="52"/>
      <c r="X36" s="52"/>
      <c r="Y36" s="53"/>
      <c r="Z36" s="50"/>
    </row>
    <row r="37" spans="1:26" ht="63.75" customHeight="1" x14ac:dyDescent="0.3">
      <c r="A37" s="48">
        <v>3</v>
      </c>
      <c r="B37" s="72" t="s">
        <v>62</v>
      </c>
      <c r="C37" s="73"/>
      <c r="D37" s="74"/>
      <c r="E37" s="48"/>
      <c r="F37" s="51">
        <v>3247.39</v>
      </c>
      <c r="G37" s="54">
        <f t="shared" si="0"/>
        <v>3247.39</v>
      </c>
      <c r="H37" s="54"/>
      <c r="I37" s="54"/>
      <c r="J37" s="54">
        <f t="shared" si="1"/>
        <v>0</v>
      </c>
      <c r="K37" s="54"/>
      <c r="L37" s="54">
        <f t="shared" si="2"/>
        <v>3247.39</v>
      </c>
      <c r="M37" s="54">
        <f t="shared" si="3"/>
        <v>3247.39</v>
      </c>
      <c r="R37" s="51">
        <v>3247.39</v>
      </c>
      <c r="S37" s="52"/>
      <c r="T37" s="52"/>
      <c r="U37" s="52"/>
      <c r="V37" s="52"/>
      <c r="W37" s="52"/>
      <c r="X37" s="52"/>
      <c r="Y37" s="53"/>
      <c r="Z37" s="50"/>
    </row>
    <row r="38" spans="1:26" ht="48" customHeight="1" x14ac:dyDescent="0.3">
      <c r="A38" s="48">
        <v>4</v>
      </c>
      <c r="B38" s="72" t="s">
        <v>63</v>
      </c>
      <c r="C38" s="73"/>
      <c r="D38" s="74"/>
      <c r="E38" s="48"/>
      <c r="F38" s="51">
        <v>480582.52</v>
      </c>
      <c r="G38" s="54">
        <f t="shared" si="0"/>
        <v>480582.52</v>
      </c>
      <c r="H38" s="54"/>
      <c r="I38" s="54">
        <v>442262.51</v>
      </c>
      <c r="J38" s="54">
        <f t="shared" si="1"/>
        <v>442262.51</v>
      </c>
      <c r="K38" s="54"/>
      <c r="L38" s="54">
        <f t="shared" si="2"/>
        <v>38320.010000000009</v>
      </c>
      <c r="M38" s="54">
        <f t="shared" si="3"/>
        <v>38320.010000000009</v>
      </c>
      <c r="R38" s="51">
        <v>480582.52</v>
      </c>
      <c r="S38" s="52"/>
      <c r="T38" s="52"/>
      <c r="U38" s="52"/>
      <c r="V38" s="52"/>
      <c r="W38" s="52"/>
      <c r="X38" s="52"/>
      <c r="Y38" s="53"/>
      <c r="Z38" s="50"/>
    </row>
    <row r="39" spans="1:26" ht="48" customHeight="1" x14ac:dyDescent="0.3">
      <c r="A39" s="48">
        <v>5</v>
      </c>
      <c r="B39" s="72" t="s">
        <v>64</v>
      </c>
      <c r="C39" s="73"/>
      <c r="D39" s="74"/>
      <c r="E39" s="48"/>
      <c r="F39" s="51">
        <v>116601.95</v>
      </c>
      <c r="G39" s="54">
        <f t="shared" si="0"/>
        <v>116601.95</v>
      </c>
      <c r="H39" s="54"/>
      <c r="I39" s="54">
        <v>112286.21</v>
      </c>
      <c r="J39" s="54">
        <f t="shared" si="1"/>
        <v>112286.21</v>
      </c>
      <c r="K39" s="54"/>
      <c r="L39" s="54">
        <f t="shared" si="2"/>
        <v>4315.7399999999907</v>
      </c>
      <c r="M39" s="54">
        <f t="shared" si="3"/>
        <v>4315.7399999999907</v>
      </c>
      <c r="R39" s="51">
        <v>116601.95</v>
      </c>
      <c r="S39" s="52"/>
      <c r="T39" s="52"/>
      <c r="U39" s="52"/>
      <c r="V39" s="52"/>
      <c r="W39" s="52"/>
      <c r="X39" s="52"/>
      <c r="Y39" s="53"/>
      <c r="Z39" s="50"/>
    </row>
    <row r="40" spans="1:26" ht="48" customHeight="1" x14ac:dyDescent="0.3">
      <c r="A40" s="48">
        <v>6</v>
      </c>
      <c r="B40" s="72" t="s">
        <v>65</v>
      </c>
      <c r="C40" s="73"/>
      <c r="D40" s="74"/>
      <c r="E40" s="48"/>
      <c r="F40" s="51">
        <v>139902.92000000001</v>
      </c>
      <c r="G40" s="54">
        <f t="shared" si="0"/>
        <v>139902.92000000001</v>
      </c>
      <c r="H40" s="54"/>
      <c r="I40" s="54">
        <v>139539.79999999999</v>
      </c>
      <c r="J40" s="54">
        <f t="shared" si="1"/>
        <v>139539.79999999999</v>
      </c>
      <c r="K40" s="54"/>
      <c r="L40" s="54">
        <f t="shared" si="2"/>
        <v>363.12000000002445</v>
      </c>
      <c r="M40" s="54">
        <f t="shared" si="3"/>
        <v>363.12000000002445</v>
      </c>
      <c r="R40" s="51">
        <v>139902.92000000001</v>
      </c>
      <c r="S40" s="52"/>
      <c r="T40" s="52"/>
      <c r="U40" s="52"/>
      <c r="V40" s="52"/>
      <c r="W40" s="52"/>
      <c r="X40" s="52"/>
      <c r="Y40" s="53"/>
      <c r="Z40" s="50"/>
    </row>
    <row r="41" spans="1:26" ht="48" customHeight="1" x14ac:dyDescent="0.3">
      <c r="A41" s="48">
        <v>7</v>
      </c>
      <c r="B41" s="72" t="s">
        <v>66</v>
      </c>
      <c r="C41" s="73"/>
      <c r="D41" s="74"/>
      <c r="E41" s="48"/>
      <c r="F41" s="51">
        <v>233252.43</v>
      </c>
      <c r="G41" s="54">
        <f t="shared" si="0"/>
        <v>233252.43</v>
      </c>
      <c r="H41" s="54"/>
      <c r="I41" s="54">
        <v>232834.94</v>
      </c>
      <c r="J41" s="54">
        <f t="shared" si="1"/>
        <v>232834.94</v>
      </c>
      <c r="K41" s="54"/>
      <c r="L41" s="54">
        <f t="shared" si="2"/>
        <v>417.48999999999069</v>
      </c>
      <c r="M41" s="54">
        <f t="shared" si="3"/>
        <v>417.48999999999069</v>
      </c>
      <c r="R41" s="51">
        <v>233252.43</v>
      </c>
      <c r="S41" s="52"/>
      <c r="T41" s="52"/>
      <c r="U41" s="52"/>
      <c r="V41" s="52"/>
      <c r="W41" s="52"/>
      <c r="X41" s="52"/>
      <c r="Y41" s="53"/>
      <c r="Z41" s="50"/>
    </row>
    <row r="42" spans="1:26" ht="48" customHeight="1" x14ac:dyDescent="0.3">
      <c r="A42" s="48">
        <v>8</v>
      </c>
      <c r="B42" s="72" t="s">
        <v>67</v>
      </c>
      <c r="C42" s="73"/>
      <c r="D42" s="74"/>
      <c r="E42" s="48"/>
      <c r="F42" s="51">
        <v>111951.46</v>
      </c>
      <c r="G42" s="54">
        <f t="shared" si="0"/>
        <v>111951.46</v>
      </c>
      <c r="H42" s="54"/>
      <c r="I42" s="54">
        <v>111666.89</v>
      </c>
      <c r="J42" s="54">
        <f t="shared" si="1"/>
        <v>111666.89</v>
      </c>
      <c r="K42" s="54"/>
      <c r="L42" s="54">
        <f t="shared" si="2"/>
        <v>284.57000000000698</v>
      </c>
      <c r="M42" s="54">
        <f t="shared" si="3"/>
        <v>284.57000000000698</v>
      </c>
      <c r="R42" s="51">
        <v>111951.46</v>
      </c>
      <c r="S42" s="52"/>
      <c r="T42" s="52"/>
      <c r="U42" s="52"/>
      <c r="V42" s="52"/>
      <c r="W42" s="52"/>
      <c r="X42" s="52"/>
      <c r="Y42" s="53"/>
      <c r="Z42" s="50"/>
    </row>
    <row r="43" spans="1:26" ht="48" customHeight="1" x14ac:dyDescent="0.3">
      <c r="A43" s="48">
        <v>9</v>
      </c>
      <c r="B43" s="72" t="s">
        <v>68</v>
      </c>
      <c r="C43" s="73"/>
      <c r="D43" s="74"/>
      <c r="E43" s="48"/>
      <c r="F43" s="51">
        <v>1938000</v>
      </c>
      <c r="G43" s="54">
        <f t="shared" si="0"/>
        <v>1938000</v>
      </c>
      <c r="H43" s="54"/>
      <c r="I43" s="54">
        <v>1938000</v>
      </c>
      <c r="J43" s="54">
        <f t="shared" si="1"/>
        <v>1938000</v>
      </c>
      <c r="K43" s="54"/>
      <c r="L43" s="54">
        <f t="shared" si="2"/>
        <v>0</v>
      </c>
      <c r="M43" s="54">
        <f t="shared" si="3"/>
        <v>0</v>
      </c>
      <c r="R43" s="51">
        <v>1938000</v>
      </c>
      <c r="S43" s="52"/>
      <c r="T43" s="52"/>
      <c r="U43" s="52"/>
      <c r="V43" s="52"/>
      <c r="W43" s="52"/>
      <c r="X43" s="52"/>
      <c r="Y43" s="53"/>
      <c r="Z43" s="50"/>
    </row>
    <row r="44" spans="1:26" ht="48" customHeight="1" x14ac:dyDescent="0.3">
      <c r="A44" s="48">
        <v>10</v>
      </c>
      <c r="B44" s="72" t="s">
        <v>69</v>
      </c>
      <c r="C44" s="73"/>
      <c r="D44" s="74"/>
      <c r="E44" s="48"/>
      <c r="F44" s="51">
        <v>93300.98</v>
      </c>
      <c r="G44" s="54">
        <f t="shared" si="0"/>
        <v>93300.98</v>
      </c>
      <c r="H44" s="54"/>
      <c r="I44" s="54">
        <v>89858.15</v>
      </c>
      <c r="J44" s="54">
        <f t="shared" si="1"/>
        <v>89858.15</v>
      </c>
      <c r="K44" s="54"/>
      <c r="L44" s="54">
        <f t="shared" si="2"/>
        <v>3442.8300000000017</v>
      </c>
      <c r="M44" s="54">
        <f t="shared" si="3"/>
        <v>3442.8300000000017</v>
      </c>
      <c r="R44" s="51">
        <v>93300.98</v>
      </c>
      <c r="S44" s="52"/>
      <c r="T44" s="52"/>
      <c r="U44" s="52"/>
      <c r="V44" s="52"/>
      <c r="W44" s="52"/>
      <c r="X44" s="52"/>
      <c r="Y44" s="53"/>
      <c r="Z44" s="50"/>
    </row>
    <row r="45" spans="1:26" ht="48" customHeight="1" x14ac:dyDescent="0.3">
      <c r="A45" s="48">
        <v>11</v>
      </c>
      <c r="B45" s="72" t="s">
        <v>70</v>
      </c>
      <c r="C45" s="73"/>
      <c r="D45" s="74"/>
      <c r="E45" s="48"/>
      <c r="F45" s="51">
        <v>131800</v>
      </c>
      <c r="G45" s="54">
        <f t="shared" si="0"/>
        <v>131800</v>
      </c>
      <c r="H45" s="54"/>
      <c r="I45" s="54">
        <v>131800</v>
      </c>
      <c r="J45" s="54">
        <f t="shared" si="1"/>
        <v>131800</v>
      </c>
      <c r="K45" s="54"/>
      <c r="L45" s="54">
        <f t="shared" si="2"/>
        <v>0</v>
      </c>
      <c r="M45" s="54">
        <f t="shared" si="3"/>
        <v>0</v>
      </c>
      <c r="R45" s="51">
        <v>131800</v>
      </c>
      <c r="S45" s="52"/>
      <c r="T45" s="52"/>
      <c r="U45" s="52"/>
      <c r="V45" s="52"/>
      <c r="W45" s="52"/>
      <c r="X45" s="52"/>
      <c r="Y45" s="53"/>
      <c r="Z45" s="50"/>
    </row>
    <row r="46" spans="1:26" ht="48" customHeight="1" x14ac:dyDescent="0.3">
      <c r="A46" s="48">
        <v>12</v>
      </c>
      <c r="B46" s="72" t="s">
        <v>71</v>
      </c>
      <c r="C46" s="73"/>
      <c r="D46" s="74"/>
      <c r="E46" s="48"/>
      <c r="F46" s="51">
        <v>62000</v>
      </c>
      <c r="G46" s="54">
        <f t="shared" si="0"/>
        <v>62000</v>
      </c>
      <c r="H46" s="54"/>
      <c r="I46" s="54">
        <v>61608.2</v>
      </c>
      <c r="J46" s="54">
        <f t="shared" si="1"/>
        <v>61608.2</v>
      </c>
      <c r="K46" s="54"/>
      <c r="L46" s="54">
        <f t="shared" si="2"/>
        <v>391.80000000000291</v>
      </c>
      <c r="M46" s="54">
        <f t="shared" si="3"/>
        <v>391.80000000000291</v>
      </c>
      <c r="R46" s="51">
        <v>62000</v>
      </c>
      <c r="S46" s="52"/>
      <c r="T46" s="52"/>
      <c r="U46" s="52"/>
      <c r="V46" s="52"/>
      <c r="W46" s="52"/>
      <c r="X46" s="52"/>
      <c r="Y46" s="53"/>
      <c r="Z46" s="50"/>
    </row>
    <row r="47" spans="1:26" ht="40.5" customHeight="1" x14ac:dyDescent="0.3">
      <c r="A47" s="48">
        <v>13</v>
      </c>
      <c r="B47" s="72" t="s">
        <v>72</v>
      </c>
      <c r="C47" s="73"/>
      <c r="D47" s="74"/>
      <c r="E47" s="48"/>
      <c r="F47" s="51">
        <v>62000</v>
      </c>
      <c r="G47" s="54">
        <f t="shared" si="0"/>
        <v>62000</v>
      </c>
      <c r="H47" s="54"/>
      <c r="I47" s="54">
        <v>61608.21</v>
      </c>
      <c r="J47" s="54">
        <f t="shared" si="1"/>
        <v>61608.21</v>
      </c>
      <c r="K47" s="54"/>
      <c r="L47" s="54">
        <f t="shared" si="2"/>
        <v>391.79000000000087</v>
      </c>
      <c r="M47" s="54">
        <f t="shared" si="3"/>
        <v>391.79000000000087</v>
      </c>
      <c r="R47" s="51">
        <v>62000</v>
      </c>
      <c r="S47" s="52"/>
      <c r="T47" s="52"/>
      <c r="U47" s="52"/>
      <c r="V47" s="52"/>
      <c r="W47" s="52"/>
      <c r="X47" s="52"/>
      <c r="Y47" s="53"/>
      <c r="Z47" s="50"/>
    </row>
    <row r="48" spans="1:26" ht="42.75" customHeight="1" x14ac:dyDescent="0.3">
      <c r="A48" s="48">
        <v>14</v>
      </c>
      <c r="B48" s="72" t="s">
        <v>73</v>
      </c>
      <c r="C48" s="73"/>
      <c r="D48" s="74"/>
      <c r="E48" s="48"/>
      <c r="F48" s="51">
        <v>93000</v>
      </c>
      <c r="G48" s="54">
        <f t="shared" si="0"/>
        <v>93000</v>
      </c>
      <c r="H48" s="54"/>
      <c r="I48" s="54">
        <v>90879.57</v>
      </c>
      <c r="J48" s="54">
        <f t="shared" si="1"/>
        <v>90879.57</v>
      </c>
      <c r="K48" s="54"/>
      <c r="L48" s="54">
        <f t="shared" si="2"/>
        <v>2120.429999999993</v>
      </c>
      <c r="M48" s="54">
        <f t="shared" si="3"/>
        <v>2120.429999999993</v>
      </c>
      <c r="R48" s="51">
        <v>93000</v>
      </c>
      <c r="S48" s="52"/>
      <c r="T48" s="52"/>
      <c r="U48" s="52"/>
      <c r="V48" s="52"/>
      <c r="W48" s="52"/>
      <c r="X48" s="52"/>
      <c r="Y48" s="53"/>
      <c r="Z48" s="50"/>
    </row>
    <row r="49" spans="1:39" ht="48" customHeight="1" x14ac:dyDescent="0.3">
      <c r="A49" s="48">
        <v>15</v>
      </c>
      <c r="B49" s="72" t="s">
        <v>74</v>
      </c>
      <c r="C49" s="73"/>
      <c r="D49" s="74"/>
      <c r="E49" s="48"/>
      <c r="F49" s="51">
        <v>77500</v>
      </c>
      <c r="G49" s="54">
        <f t="shared" si="0"/>
        <v>77500</v>
      </c>
      <c r="H49" s="54"/>
      <c r="I49" s="54">
        <v>76988.78</v>
      </c>
      <c r="J49" s="54">
        <f t="shared" si="1"/>
        <v>76988.78</v>
      </c>
      <c r="K49" s="54"/>
      <c r="L49" s="54">
        <f t="shared" si="2"/>
        <v>511.22000000000116</v>
      </c>
      <c r="M49" s="54">
        <f t="shared" si="3"/>
        <v>511.22000000000116</v>
      </c>
      <c r="R49" s="51">
        <v>77500</v>
      </c>
      <c r="S49" s="52"/>
      <c r="T49" s="52"/>
      <c r="U49" s="52"/>
      <c r="V49" s="52"/>
      <c r="W49" s="52"/>
      <c r="X49" s="52"/>
      <c r="Y49" s="53"/>
      <c r="Z49" s="50"/>
    </row>
    <row r="50" spans="1:39" ht="43.5" customHeight="1" x14ac:dyDescent="0.3">
      <c r="A50" s="48">
        <v>16</v>
      </c>
      <c r="B50" s="72" t="s">
        <v>75</v>
      </c>
      <c r="C50" s="73"/>
      <c r="D50" s="74"/>
      <c r="E50" s="48"/>
      <c r="F50" s="51">
        <v>77500</v>
      </c>
      <c r="G50" s="54">
        <f t="shared" si="0"/>
        <v>77500</v>
      </c>
      <c r="H50" s="54"/>
      <c r="I50" s="54">
        <v>76988.78</v>
      </c>
      <c r="J50" s="54">
        <f t="shared" si="1"/>
        <v>76988.78</v>
      </c>
      <c r="K50" s="54"/>
      <c r="L50" s="54">
        <f t="shared" si="2"/>
        <v>511.22000000000116</v>
      </c>
      <c r="M50" s="54">
        <f t="shared" si="3"/>
        <v>511.22000000000116</v>
      </c>
      <c r="R50" s="51">
        <v>77500</v>
      </c>
      <c r="S50" s="52"/>
      <c r="T50" s="52"/>
      <c r="U50" s="52"/>
      <c r="V50" s="52"/>
      <c r="W50" s="52"/>
      <c r="X50" s="52"/>
      <c r="Y50" s="53"/>
      <c r="Z50" s="50"/>
    </row>
    <row r="51" spans="1:39" ht="32.25" customHeight="1" x14ac:dyDescent="0.3">
      <c r="A51" s="48">
        <v>17</v>
      </c>
      <c r="B51" s="72" t="s">
        <v>76</v>
      </c>
      <c r="C51" s="73"/>
      <c r="D51" s="74"/>
      <c r="E51" s="48"/>
      <c r="F51" s="51">
        <v>77500</v>
      </c>
      <c r="G51" s="54">
        <f t="shared" si="0"/>
        <v>77500</v>
      </c>
      <c r="H51" s="54"/>
      <c r="I51" s="54">
        <v>76988.78</v>
      </c>
      <c r="J51" s="54">
        <f t="shared" si="1"/>
        <v>76988.78</v>
      </c>
      <c r="K51" s="54"/>
      <c r="L51" s="54">
        <f t="shared" si="2"/>
        <v>511.22000000000116</v>
      </c>
      <c r="M51" s="54">
        <f t="shared" si="3"/>
        <v>511.22000000000116</v>
      </c>
      <c r="R51" s="51">
        <v>77500</v>
      </c>
      <c r="S51" s="52"/>
      <c r="T51" s="52"/>
      <c r="U51" s="52"/>
      <c r="V51" s="52"/>
      <c r="W51" s="52"/>
      <c r="X51" s="52"/>
      <c r="Y51" s="53"/>
      <c r="Z51" s="50"/>
    </row>
    <row r="52" spans="1:39" ht="39.75" customHeight="1" x14ac:dyDescent="0.3">
      <c r="A52" s="48">
        <v>18</v>
      </c>
      <c r="B52" s="72" t="s">
        <v>77</v>
      </c>
      <c r="C52" s="73"/>
      <c r="D52" s="74"/>
      <c r="E52" s="48"/>
      <c r="F52" s="51">
        <v>93000</v>
      </c>
      <c r="G52" s="54">
        <f t="shared" si="0"/>
        <v>93000</v>
      </c>
      <c r="H52" s="54"/>
      <c r="I52" s="54">
        <v>92408.34</v>
      </c>
      <c r="J52" s="54">
        <f t="shared" si="1"/>
        <v>92408.34</v>
      </c>
      <c r="K52" s="54"/>
      <c r="L52" s="54">
        <f t="shared" si="2"/>
        <v>591.66000000000349</v>
      </c>
      <c r="M52" s="54">
        <f t="shared" si="3"/>
        <v>591.66000000000349</v>
      </c>
      <c r="R52" s="51">
        <v>93000</v>
      </c>
      <c r="S52" s="52"/>
      <c r="T52" s="52"/>
      <c r="U52" s="52"/>
      <c r="V52" s="52"/>
      <c r="W52" s="52"/>
      <c r="X52" s="52"/>
      <c r="Y52" s="53"/>
      <c r="Z52" s="50"/>
    </row>
    <row r="53" spans="1:39" ht="81.75" customHeight="1" x14ac:dyDescent="0.3">
      <c r="A53" s="48">
        <v>19</v>
      </c>
      <c r="B53" s="72" t="s">
        <v>78</v>
      </c>
      <c r="C53" s="73"/>
      <c r="D53" s="74"/>
      <c r="E53" s="48"/>
      <c r="F53" s="51">
        <v>566100</v>
      </c>
      <c r="G53" s="54">
        <f t="shared" si="0"/>
        <v>566100</v>
      </c>
      <c r="H53" s="54"/>
      <c r="I53" s="54">
        <v>486870.51</v>
      </c>
      <c r="J53" s="54">
        <f t="shared" si="1"/>
        <v>486870.51</v>
      </c>
      <c r="K53" s="54"/>
      <c r="L53" s="54">
        <f t="shared" si="2"/>
        <v>79229.489999999991</v>
      </c>
      <c r="M53" s="54">
        <f t="shared" si="3"/>
        <v>79229.489999999991</v>
      </c>
      <c r="R53" s="51">
        <v>566100</v>
      </c>
      <c r="S53" s="52"/>
      <c r="T53" s="52"/>
      <c r="U53" s="52"/>
      <c r="V53" s="52"/>
      <c r="W53" s="52"/>
      <c r="X53" s="52"/>
      <c r="Y53" s="53"/>
      <c r="Z53" s="50"/>
    </row>
    <row r="54" spans="1:39" ht="56.25" customHeight="1" x14ac:dyDescent="0.3">
      <c r="A54" s="48">
        <v>20</v>
      </c>
      <c r="B54" s="72" t="s">
        <v>79</v>
      </c>
      <c r="C54" s="73"/>
      <c r="D54" s="74"/>
      <c r="E54" s="48"/>
      <c r="F54" s="51">
        <v>287197.06</v>
      </c>
      <c r="G54" s="54">
        <f t="shared" si="0"/>
        <v>287197.06</v>
      </c>
      <c r="H54" s="54"/>
      <c r="I54" s="54"/>
      <c r="J54" s="54">
        <f t="shared" si="1"/>
        <v>0</v>
      </c>
      <c r="K54" s="54"/>
      <c r="L54" s="54">
        <f t="shared" si="2"/>
        <v>287197.06</v>
      </c>
      <c r="M54" s="54">
        <f t="shared" si="3"/>
        <v>287197.06</v>
      </c>
      <c r="R54" s="51">
        <v>287197.06</v>
      </c>
      <c r="S54" s="52"/>
      <c r="T54" s="52"/>
      <c r="U54" s="52"/>
      <c r="V54" s="52"/>
      <c r="W54" s="52"/>
      <c r="X54" s="52"/>
      <c r="Y54" s="53"/>
      <c r="Z54" s="50"/>
    </row>
    <row r="55" spans="1:39" ht="55.5" customHeight="1" x14ac:dyDescent="0.3">
      <c r="A55" s="48">
        <v>21</v>
      </c>
      <c r="B55" s="72" t="s">
        <v>80</v>
      </c>
      <c r="C55" s="73"/>
      <c r="D55" s="74"/>
      <c r="E55" s="48"/>
      <c r="F55" s="51">
        <v>67955.929999999993</v>
      </c>
      <c r="G55" s="54">
        <f t="shared" si="0"/>
        <v>67955.929999999993</v>
      </c>
      <c r="H55" s="54"/>
      <c r="I55" s="54"/>
      <c r="J55" s="54">
        <f t="shared" si="1"/>
        <v>0</v>
      </c>
      <c r="K55" s="54"/>
      <c r="L55" s="54">
        <f t="shared" si="2"/>
        <v>67955.929999999993</v>
      </c>
      <c r="M55" s="54">
        <f t="shared" si="3"/>
        <v>67955.929999999993</v>
      </c>
      <c r="R55" s="51">
        <v>67955.929999999993</v>
      </c>
      <c r="S55" s="52"/>
      <c r="T55" s="52"/>
      <c r="U55" s="52"/>
      <c r="V55" s="52"/>
      <c r="W55" s="52"/>
      <c r="X55" s="52"/>
      <c r="Y55" s="53"/>
      <c r="Z55" s="50"/>
    </row>
    <row r="56" spans="1:39" ht="35.25" customHeight="1" x14ac:dyDescent="0.3">
      <c r="A56" s="48">
        <v>22</v>
      </c>
      <c r="B56" s="72" t="s">
        <v>81</v>
      </c>
      <c r="C56" s="73"/>
      <c r="D56" s="74"/>
      <c r="E56" s="48"/>
      <c r="F56" s="51">
        <f>29250+290-290</f>
        <v>29250</v>
      </c>
      <c r="G56" s="54">
        <f t="shared" si="0"/>
        <v>29250</v>
      </c>
      <c r="H56" s="54"/>
      <c r="I56" s="54">
        <v>28418.45</v>
      </c>
      <c r="J56" s="54">
        <f t="shared" si="1"/>
        <v>28418.45</v>
      </c>
      <c r="K56" s="54"/>
      <c r="L56" s="54">
        <f t="shared" si="2"/>
        <v>831.54999999999927</v>
      </c>
      <c r="M56" s="54">
        <f t="shared" si="3"/>
        <v>831.54999999999927</v>
      </c>
      <c r="R56" s="51">
        <f>29250+290-290</f>
        <v>29250</v>
      </c>
      <c r="S56" s="52"/>
      <c r="T56" s="52"/>
      <c r="U56" s="52"/>
      <c r="V56" s="52"/>
      <c r="W56" s="52"/>
      <c r="X56" s="52"/>
      <c r="Y56" s="53"/>
      <c r="Z56" s="50"/>
    </row>
    <row r="57" spans="1:39" ht="33" customHeight="1" x14ac:dyDescent="0.3">
      <c r="A57" s="48">
        <v>23</v>
      </c>
      <c r="B57" s="72" t="s">
        <v>82</v>
      </c>
      <c r="C57" s="73"/>
      <c r="D57" s="74"/>
      <c r="E57" s="48"/>
      <c r="F57" s="51">
        <v>113735</v>
      </c>
      <c r="G57" s="54">
        <f t="shared" si="0"/>
        <v>113735</v>
      </c>
      <c r="H57" s="54"/>
      <c r="I57" s="54">
        <v>112075.38</v>
      </c>
      <c r="J57" s="54">
        <f t="shared" si="1"/>
        <v>112075.38</v>
      </c>
      <c r="K57" s="54"/>
      <c r="L57" s="54">
        <f t="shared" si="2"/>
        <v>1659.6199999999953</v>
      </c>
      <c r="M57" s="54">
        <f t="shared" si="3"/>
        <v>1659.6199999999953</v>
      </c>
      <c r="R57" s="51">
        <v>113735</v>
      </c>
      <c r="S57" s="52"/>
      <c r="T57" s="52"/>
      <c r="U57" s="52"/>
      <c r="V57" s="52"/>
      <c r="W57" s="52"/>
      <c r="X57" s="52"/>
      <c r="Y57" s="53"/>
      <c r="Z57" s="50"/>
    </row>
    <row r="58" spans="1:39" ht="29.25" customHeight="1" x14ac:dyDescent="0.3">
      <c r="A58" s="48">
        <v>24</v>
      </c>
      <c r="B58" s="72" t="s">
        <v>83</v>
      </c>
      <c r="C58" s="73"/>
      <c r="D58" s="74"/>
      <c r="E58" s="48"/>
      <c r="F58" s="51">
        <v>16983</v>
      </c>
      <c r="G58" s="54">
        <f t="shared" si="0"/>
        <v>16983</v>
      </c>
      <c r="H58" s="54"/>
      <c r="I58" s="54">
        <v>14606.13</v>
      </c>
      <c r="J58" s="54">
        <f t="shared" si="1"/>
        <v>14606.13</v>
      </c>
      <c r="K58" s="54"/>
      <c r="L58" s="54">
        <f t="shared" si="2"/>
        <v>2376.8700000000008</v>
      </c>
      <c r="M58" s="54">
        <f t="shared" si="3"/>
        <v>2376.8700000000008</v>
      </c>
      <c r="R58" s="51">
        <v>16983</v>
      </c>
      <c r="S58" s="52"/>
      <c r="T58" s="52"/>
      <c r="U58" s="52"/>
      <c r="V58" s="52"/>
      <c r="W58" s="52"/>
      <c r="X58" s="52"/>
      <c r="Y58" s="53"/>
      <c r="Z58" s="50"/>
    </row>
    <row r="59" spans="1:39" ht="33" customHeight="1" x14ac:dyDescent="0.3">
      <c r="A59" s="48">
        <v>25</v>
      </c>
      <c r="B59" s="72" t="s">
        <v>84</v>
      </c>
      <c r="C59" s="73"/>
      <c r="D59" s="74"/>
      <c r="E59" s="48"/>
      <c r="F59" s="51">
        <v>10655</v>
      </c>
      <c r="G59" s="54">
        <f t="shared" si="0"/>
        <v>10655</v>
      </c>
      <c r="H59" s="54"/>
      <c r="I59" s="54"/>
      <c r="J59" s="54">
        <f t="shared" si="1"/>
        <v>0</v>
      </c>
      <c r="K59" s="54"/>
      <c r="L59" s="54">
        <f t="shared" si="2"/>
        <v>10655</v>
      </c>
      <c r="M59" s="54">
        <f t="shared" si="3"/>
        <v>10655</v>
      </c>
      <c r="R59" s="51">
        <v>10655</v>
      </c>
      <c r="S59" s="52"/>
      <c r="T59" s="52"/>
      <c r="U59" s="52"/>
      <c r="V59" s="52"/>
      <c r="W59" s="52"/>
      <c r="X59" s="52"/>
      <c r="Y59" s="53"/>
      <c r="Z59" s="50"/>
    </row>
    <row r="60" spans="1:39" ht="38.25" customHeight="1" x14ac:dyDescent="0.3">
      <c r="A60" s="48">
        <v>26</v>
      </c>
      <c r="B60" s="72" t="s">
        <v>85</v>
      </c>
      <c r="C60" s="73"/>
      <c r="D60" s="74"/>
      <c r="E60" s="48"/>
      <c r="F60" s="51">
        <v>600000</v>
      </c>
      <c r="G60" s="54">
        <f t="shared" si="0"/>
        <v>600000</v>
      </c>
      <c r="H60" s="54"/>
      <c r="I60" s="54">
        <v>598380.56999999995</v>
      </c>
      <c r="J60" s="54">
        <f t="shared" si="1"/>
        <v>598380.56999999995</v>
      </c>
      <c r="K60" s="54"/>
      <c r="L60" s="54">
        <f t="shared" si="2"/>
        <v>1619.4300000000512</v>
      </c>
      <c r="M60" s="54">
        <f t="shared" si="3"/>
        <v>1619.4300000000512</v>
      </c>
      <c r="R60" s="51">
        <v>600000</v>
      </c>
      <c r="S60" s="52"/>
      <c r="T60" s="52"/>
      <c r="U60" s="52"/>
      <c r="V60" s="52"/>
      <c r="W60" s="52"/>
      <c r="X60" s="52"/>
      <c r="Y60" s="53"/>
      <c r="Z60" s="50"/>
    </row>
    <row r="61" spans="1:39" ht="36" customHeight="1" x14ac:dyDescent="0.3">
      <c r="A61" s="48">
        <v>27</v>
      </c>
      <c r="B61" s="72" t="s">
        <v>119</v>
      </c>
      <c r="C61" s="73"/>
      <c r="D61" s="74"/>
      <c r="E61" s="48"/>
      <c r="F61" s="51">
        <v>50000</v>
      </c>
      <c r="G61" s="54">
        <f t="shared" si="0"/>
        <v>50000</v>
      </c>
      <c r="H61" s="54"/>
      <c r="I61" s="54">
        <v>47239.21</v>
      </c>
      <c r="J61" s="54">
        <f t="shared" si="1"/>
        <v>47239.21</v>
      </c>
      <c r="K61" s="54"/>
      <c r="L61" s="54">
        <f t="shared" si="2"/>
        <v>2760.7900000000009</v>
      </c>
      <c r="M61" s="54">
        <f t="shared" si="3"/>
        <v>2760.7900000000009</v>
      </c>
      <c r="R61" s="51">
        <v>50000</v>
      </c>
      <c r="S61" s="52"/>
      <c r="T61" s="52"/>
      <c r="U61" s="52"/>
      <c r="V61" s="52"/>
      <c r="W61" s="52"/>
      <c r="X61" s="52"/>
      <c r="Y61" s="53"/>
      <c r="Z61" s="50"/>
    </row>
    <row r="62" spans="1:39" ht="51" customHeight="1" x14ac:dyDescent="0.3">
      <c r="A62" s="48">
        <v>28</v>
      </c>
      <c r="B62" s="72" t="s">
        <v>86</v>
      </c>
      <c r="C62" s="73"/>
      <c r="D62" s="74"/>
      <c r="E62" s="42"/>
      <c r="F62" s="51">
        <v>1450000</v>
      </c>
      <c r="G62" s="54">
        <f t="shared" si="0"/>
        <v>1450000</v>
      </c>
      <c r="H62" s="54"/>
      <c r="I62" s="54">
        <v>1434514.02</v>
      </c>
      <c r="J62" s="54">
        <f t="shared" si="1"/>
        <v>1434514.02</v>
      </c>
      <c r="K62" s="54"/>
      <c r="L62" s="54">
        <f t="shared" si="2"/>
        <v>15485.979999999981</v>
      </c>
      <c r="M62" s="54">
        <f t="shared" si="3"/>
        <v>15485.979999999981</v>
      </c>
      <c r="O62" s="55">
        <f>I63-7405104.98</f>
        <v>0</v>
      </c>
      <c r="R62" s="51">
        <v>1450000</v>
      </c>
      <c r="S62" s="52"/>
      <c r="T62" s="52"/>
      <c r="U62" s="52"/>
      <c r="V62" s="52"/>
      <c r="W62" s="52"/>
      <c r="X62" s="52"/>
      <c r="Y62" s="53"/>
      <c r="Z62" s="43"/>
    </row>
    <row r="63" spans="1:39" x14ac:dyDescent="0.3">
      <c r="A63" s="5"/>
      <c r="B63" s="75" t="s">
        <v>7</v>
      </c>
      <c r="C63" s="75"/>
      <c r="D63" s="75"/>
      <c r="E63" s="15">
        <f>SUM(E62:E62)</f>
        <v>0</v>
      </c>
      <c r="F63" s="15">
        <f t="shared" ref="F63:M63" si="4">SUM(F35:F62)</f>
        <v>7958015.6399999997</v>
      </c>
      <c r="G63" s="15">
        <f t="shared" si="4"/>
        <v>7958015.6399999997</v>
      </c>
      <c r="H63" s="15">
        <f t="shared" si="4"/>
        <v>0</v>
      </c>
      <c r="I63" s="15">
        <f t="shared" si="4"/>
        <v>7405104.9800000004</v>
      </c>
      <c r="J63" s="15">
        <f t="shared" si="4"/>
        <v>7405104.9800000004</v>
      </c>
      <c r="K63" s="15">
        <f t="shared" si="4"/>
        <v>0</v>
      </c>
      <c r="L63" s="15">
        <f t="shared" si="4"/>
        <v>552910.66</v>
      </c>
      <c r="M63" s="15">
        <f t="shared" si="4"/>
        <v>552910.66</v>
      </c>
      <c r="R63" s="8"/>
      <c r="S63" s="8"/>
      <c r="T63" s="8"/>
      <c r="U63" s="8"/>
      <c r="V63" s="8"/>
      <c r="W63" s="8"/>
      <c r="X63" s="8"/>
      <c r="Y63" s="8"/>
      <c r="Z63" s="8"/>
    </row>
    <row r="64" spans="1:39" ht="32.25" customHeight="1" x14ac:dyDescent="0.3">
      <c r="A64" s="76" t="s">
        <v>32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</row>
    <row r="65" spans="1:33" x14ac:dyDescent="0.3">
      <c r="A65" s="1"/>
    </row>
    <row r="66" spans="1:33" ht="33" customHeight="1" x14ac:dyDescent="0.3">
      <c r="A66" s="78" t="s">
        <v>33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</row>
    <row r="67" spans="1:33" x14ac:dyDescent="0.3">
      <c r="K67" s="4" t="s">
        <v>24</v>
      </c>
    </row>
    <row r="68" spans="1:33" x14ac:dyDescent="0.3">
      <c r="A68" s="1"/>
    </row>
    <row r="69" spans="1:33" ht="31.5" customHeight="1" x14ac:dyDescent="0.3">
      <c r="A69" s="75" t="s">
        <v>5</v>
      </c>
      <c r="B69" s="75" t="s">
        <v>34</v>
      </c>
      <c r="C69" s="75"/>
      <c r="D69" s="75"/>
      <c r="E69" s="75" t="s">
        <v>15</v>
      </c>
      <c r="F69" s="75"/>
      <c r="G69" s="75"/>
      <c r="H69" s="75" t="s">
        <v>31</v>
      </c>
      <c r="I69" s="75"/>
      <c r="J69" s="75"/>
      <c r="K69" s="75" t="s">
        <v>16</v>
      </c>
      <c r="L69" s="75"/>
      <c r="M69" s="75"/>
    </row>
    <row r="70" spans="1:33" ht="33.75" customHeight="1" x14ac:dyDescent="0.3">
      <c r="A70" s="75"/>
      <c r="B70" s="75"/>
      <c r="C70" s="75"/>
      <c r="D70" s="75"/>
      <c r="E70" s="5" t="s">
        <v>17</v>
      </c>
      <c r="F70" s="5" t="s">
        <v>18</v>
      </c>
      <c r="G70" s="5" t="s">
        <v>19</v>
      </c>
      <c r="H70" s="5" t="s">
        <v>17</v>
      </c>
      <c r="I70" s="5" t="s">
        <v>18</v>
      </c>
      <c r="J70" s="5" t="s">
        <v>19</v>
      </c>
      <c r="K70" s="5" t="s">
        <v>17</v>
      </c>
      <c r="L70" s="5" t="s">
        <v>18</v>
      </c>
      <c r="M70" s="5" t="s">
        <v>19</v>
      </c>
    </row>
    <row r="71" spans="1:33" x14ac:dyDescent="0.3">
      <c r="A71" s="5">
        <v>1</v>
      </c>
      <c r="B71" s="75">
        <v>2</v>
      </c>
      <c r="C71" s="75"/>
      <c r="D71" s="75"/>
      <c r="E71" s="5">
        <v>3</v>
      </c>
      <c r="F71" s="5">
        <v>4</v>
      </c>
      <c r="G71" s="5">
        <v>5</v>
      </c>
      <c r="H71" s="5">
        <v>6</v>
      </c>
      <c r="I71" s="5">
        <v>7</v>
      </c>
      <c r="J71" s="5">
        <v>8</v>
      </c>
      <c r="K71" s="5">
        <v>9</v>
      </c>
      <c r="L71" s="5">
        <v>10</v>
      </c>
      <c r="M71" s="5">
        <v>11</v>
      </c>
    </row>
    <row r="72" spans="1:33" ht="33.75" customHeight="1" x14ac:dyDescent="0.3">
      <c r="A72" s="30"/>
      <c r="B72" s="69"/>
      <c r="C72" s="70"/>
      <c r="D72" s="71"/>
      <c r="E72" s="15"/>
      <c r="F72" s="15"/>
      <c r="G72" s="32">
        <f>E72+F72</f>
        <v>0</v>
      </c>
      <c r="H72" s="15"/>
      <c r="I72" s="15"/>
      <c r="J72" s="32">
        <f>H72+I72</f>
        <v>0</v>
      </c>
      <c r="K72" s="32">
        <f>E72-H72</f>
        <v>0</v>
      </c>
      <c r="L72" s="32">
        <f>F72-I72</f>
        <v>0</v>
      </c>
      <c r="M72" s="15">
        <f>K72+L72</f>
        <v>0</v>
      </c>
    </row>
    <row r="73" spans="1:33" x14ac:dyDescent="0.3">
      <c r="A73" s="1"/>
    </row>
    <row r="74" spans="1:33" x14ac:dyDescent="0.3">
      <c r="A74" s="7" t="s">
        <v>35</v>
      </c>
    </row>
    <row r="75" spans="1:33" x14ac:dyDescent="0.3">
      <c r="A75" s="1"/>
    </row>
    <row r="76" spans="1:33" ht="15.75" customHeight="1" x14ac:dyDescent="0.3">
      <c r="A76" s="37" t="s">
        <v>45</v>
      </c>
      <c r="B76" s="37" t="s">
        <v>20</v>
      </c>
      <c r="C76" s="39" t="s">
        <v>8</v>
      </c>
      <c r="D76" s="39" t="s">
        <v>9</v>
      </c>
      <c r="E76" s="69" t="s">
        <v>15</v>
      </c>
      <c r="F76" s="70"/>
      <c r="G76" s="71"/>
      <c r="H76" s="69" t="s">
        <v>46</v>
      </c>
      <c r="I76" s="70"/>
      <c r="J76" s="71"/>
      <c r="K76" s="69" t="s">
        <v>16</v>
      </c>
      <c r="L76" s="70"/>
      <c r="M76" s="71"/>
      <c r="N76" s="14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ht="40.5" customHeight="1" x14ac:dyDescent="0.3">
      <c r="A77" s="38"/>
      <c r="B77" s="19"/>
      <c r="C77" s="39"/>
      <c r="D77" s="39"/>
      <c r="E77" s="37" t="s">
        <v>17</v>
      </c>
      <c r="F77" s="37" t="s">
        <v>18</v>
      </c>
      <c r="G77" s="37" t="s">
        <v>19</v>
      </c>
      <c r="H77" s="37" t="s">
        <v>17</v>
      </c>
      <c r="I77" s="37" t="s">
        <v>18</v>
      </c>
      <c r="J77" s="37" t="s">
        <v>19</v>
      </c>
      <c r="K77" s="37" t="s">
        <v>17</v>
      </c>
      <c r="L77" s="37" t="s">
        <v>18</v>
      </c>
      <c r="M77" s="37" t="s">
        <v>19</v>
      </c>
      <c r="N77" s="14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  <row r="78" spans="1:33" ht="27" customHeight="1" x14ac:dyDescent="0.3">
      <c r="A78" s="38">
        <v>1</v>
      </c>
      <c r="B78" s="38">
        <v>2</v>
      </c>
      <c r="C78" s="38">
        <v>3</v>
      </c>
      <c r="D78" s="38">
        <v>4</v>
      </c>
      <c r="E78" s="38">
        <v>5</v>
      </c>
      <c r="F78" s="38">
        <v>6</v>
      </c>
      <c r="G78" s="38">
        <v>7</v>
      </c>
      <c r="H78" s="38">
        <v>8</v>
      </c>
      <c r="I78" s="38">
        <v>9</v>
      </c>
      <c r="J78" s="38">
        <v>10</v>
      </c>
      <c r="K78" s="38">
        <v>11</v>
      </c>
      <c r="L78" s="38">
        <v>12</v>
      </c>
      <c r="M78" s="37">
        <v>13</v>
      </c>
      <c r="N78" s="14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</row>
    <row r="79" spans="1:33" ht="73.5" customHeight="1" x14ac:dyDescent="0.3">
      <c r="A79" s="49">
        <v>1</v>
      </c>
      <c r="B79" s="59" t="s">
        <v>87</v>
      </c>
      <c r="C79" s="39"/>
      <c r="D79" s="33"/>
      <c r="E79" s="48"/>
      <c r="F79" s="48"/>
      <c r="G79" s="35"/>
      <c r="H79" s="48"/>
      <c r="I79" s="48"/>
      <c r="J79" s="48"/>
      <c r="K79" s="35"/>
      <c r="L79" s="48"/>
      <c r="M79" s="15"/>
      <c r="N79" s="14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</row>
    <row r="80" spans="1:33" ht="27" customHeight="1" x14ac:dyDescent="0.3">
      <c r="A80" s="49"/>
      <c r="B80" s="59" t="s">
        <v>88</v>
      </c>
      <c r="C80" s="39"/>
      <c r="D80" s="33"/>
      <c r="E80" s="48"/>
      <c r="F80" s="48"/>
      <c r="G80" s="41"/>
      <c r="H80" s="48"/>
      <c r="I80" s="41"/>
      <c r="J80" s="41"/>
      <c r="K80" s="36"/>
      <c r="L80" s="41"/>
      <c r="M80" s="41"/>
      <c r="N80" s="14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</row>
    <row r="81" spans="1:33" ht="37.5" customHeight="1" x14ac:dyDescent="0.3">
      <c r="A81" s="56"/>
      <c r="B81" s="63" t="s">
        <v>89</v>
      </c>
      <c r="C81" s="39" t="s">
        <v>48</v>
      </c>
      <c r="D81" s="33" t="s">
        <v>110</v>
      </c>
      <c r="E81" s="48"/>
      <c r="F81" s="48">
        <v>1004.25</v>
      </c>
      <c r="G81" s="41">
        <f>F81+E81</f>
        <v>1004.25</v>
      </c>
      <c r="H81" s="48"/>
      <c r="I81" s="41">
        <v>975.7</v>
      </c>
      <c r="J81" s="41">
        <f>H81+I81</f>
        <v>975.7</v>
      </c>
      <c r="K81" s="36"/>
      <c r="L81" s="41">
        <f>F81-I81</f>
        <v>28.549999999999955</v>
      </c>
      <c r="M81" s="41">
        <f>L81</f>
        <v>28.549999999999955</v>
      </c>
      <c r="N81" s="14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</row>
    <row r="82" spans="1:33" ht="24.75" customHeight="1" x14ac:dyDescent="0.3">
      <c r="A82" s="69" t="s">
        <v>118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1"/>
      <c r="N82" s="14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</row>
    <row r="83" spans="1:33" ht="19.5" customHeight="1" x14ac:dyDescent="0.3">
      <c r="A83" s="49">
        <v>2</v>
      </c>
      <c r="B83" s="59" t="s">
        <v>90</v>
      </c>
      <c r="C83" s="39"/>
      <c r="D83" s="33"/>
      <c r="E83" s="48"/>
      <c r="F83" s="48"/>
      <c r="G83" s="35"/>
      <c r="H83" s="48"/>
      <c r="I83" s="48"/>
      <c r="J83" s="48"/>
      <c r="K83" s="36"/>
      <c r="L83" s="48"/>
      <c r="M83" s="15"/>
      <c r="N83" s="14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</row>
    <row r="84" spans="1:33" ht="36.75" customHeight="1" x14ac:dyDescent="0.3">
      <c r="A84" s="49"/>
      <c r="B84" s="60" t="s">
        <v>91</v>
      </c>
      <c r="C84" s="39" t="s">
        <v>49</v>
      </c>
      <c r="D84" s="33" t="s">
        <v>111</v>
      </c>
      <c r="E84" s="48"/>
      <c r="F84" s="48">
        <v>2</v>
      </c>
      <c r="G84" s="35">
        <f>F84+E84</f>
        <v>2</v>
      </c>
      <c r="H84" s="48"/>
      <c r="I84" s="48">
        <v>2</v>
      </c>
      <c r="J84" s="48">
        <f>H84+I84</f>
        <v>2</v>
      </c>
      <c r="K84" s="36"/>
      <c r="L84" s="35">
        <f>G84-J84</f>
        <v>0</v>
      </c>
      <c r="M84" s="15">
        <v>0</v>
      </c>
      <c r="N84" s="14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</row>
    <row r="85" spans="1:33" ht="16.5" customHeight="1" x14ac:dyDescent="0.3">
      <c r="A85" s="69" t="s">
        <v>47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1"/>
      <c r="N85" s="14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</row>
    <row r="86" spans="1:33" ht="17.25" customHeight="1" x14ac:dyDescent="0.3">
      <c r="A86" s="56"/>
      <c r="B86" s="59" t="s">
        <v>92</v>
      </c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8"/>
      <c r="N86" s="14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</row>
    <row r="87" spans="1:33" ht="36.75" customHeight="1" x14ac:dyDescent="0.3">
      <c r="A87" s="49">
        <v>3</v>
      </c>
      <c r="B87" s="60" t="s">
        <v>93</v>
      </c>
      <c r="C87" s="39" t="s">
        <v>51</v>
      </c>
      <c r="D87" s="34" t="s">
        <v>112</v>
      </c>
      <c r="E87" s="48"/>
      <c r="F87" s="48">
        <v>502.13</v>
      </c>
      <c r="G87" s="35">
        <f>E87+F87</f>
        <v>502.13</v>
      </c>
      <c r="H87" s="48"/>
      <c r="I87" s="48">
        <f>I81/I84</f>
        <v>487.85</v>
      </c>
      <c r="J87" s="48">
        <v>487.85</v>
      </c>
      <c r="K87" s="36"/>
      <c r="L87" s="48">
        <f>F87-I87</f>
        <v>14.279999999999973</v>
      </c>
      <c r="M87" s="15">
        <v>14.28</v>
      </c>
      <c r="N87" s="14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</row>
    <row r="88" spans="1:33" ht="15" customHeight="1" x14ac:dyDescent="0.3">
      <c r="A88" s="69" t="s">
        <v>47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1"/>
      <c r="N88" s="14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</row>
    <row r="89" spans="1:33" ht="18" customHeight="1" x14ac:dyDescent="0.3">
      <c r="A89" s="49"/>
      <c r="B89" s="59" t="s">
        <v>94</v>
      </c>
      <c r="C89" s="40"/>
      <c r="D89" s="40"/>
      <c r="E89" s="40"/>
      <c r="F89" s="40"/>
      <c r="G89" s="47"/>
      <c r="H89" s="46"/>
      <c r="I89" s="46"/>
      <c r="J89" s="46"/>
      <c r="K89" s="46"/>
      <c r="L89" s="46"/>
      <c r="M89" s="46"/>
      <c r="N89" s="14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</row>
    <row r="90" spans="1:33" ht="42" customHeight="1" x14ac:dyDescent="0.3">
      <c r="A90" s="56"/>
      <c r="B90" s="63" t="s">
        <v>95</v>
      </c>
      <c r="C90" s="3" t="s">
        <v>50</v>
      </c>
      <c r="D90" s="64" t="s">
        <v>113</v>
      </c>
      <c r="E90" s="3"/>
      <c r="F90" s="3">
        <v>97</v>
      </c>
      <c r="G90" s="3">
        <v>97</v>
      </c>
      <c r="H90" s="3"/>
      <c r="I90" s="3">
        <v>97</v>
      </c>
      <c r="J90" s="3">
        <v>97</v>
      </c>
      <c r="K90" s="3"/>
      <c r="L90" s="3">
        <v>0</v>
      </c>
      <c r="M90" s="3">
        <v>0</v>
      </c>
      <c r="N90" s="14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</row>
    <row r="91" spans="1:33" ht="17.25" customHeight="1" x14ac:dyDescent="0.3">
      <c r="A91" s="69" t="s">
        <v>118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1"/>
      <c r="N91" s="14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</row>
    <row r="92" spans="1:33" ht="36" customHeight="1" x14ac:dyDescent="0.3">
      <c r="A92" s="49">
        <v>4</v>
      </c>
      <c r="B92" s="19" t="s">
        <v>96</v>
      </c>
      <c r="C92" s="39"/>
      <c r="D92" s="33"/>
      <c r="E92" s="48"/>
      <c r="F92" s="48"/>
      <c r="G92" s="35"/>
      <c r="H92" s="48"/>
      <c r="I92" s="48"/>
      <c r="J92" s="48"/>
      <c r="K92" s="36"/>
      <c r="L92" s="48"/>
      <c r="M92" s="15"/>
      <c r="N92" s="14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</row>
    <row r="93" spans="1:33" ht="15" customHeight="1" x14ac:dyDescent="0.3">
      <c r="A93" s="49"/>
      <c r="B93" s="19" t="s">
        <v>88</v>
      </c>
      <c r="C93" s="39"/>
      <c r="D93" s="33"/>
      <c r="E93" s="48"/>
      <c r="F93" s="15"/>
      <c r="G93" s="15"/>
      <c r="H93" s="15"/>
      <c r="I93" s="15"/>
      <c r="J93" s="15"/>
      <c r="K93" s="15"/>
      <c r="L93" s="15"/>
      <c r="M93" s="15"/>
      <c r="N93" s="14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</row>
    <row r="94" spans="1:33" ht="27" customHeight="1" x14ac:dyDescent="0.3">
      <c r="A94" s="49">
        <v>1</v>
      </c>
      <c r="B94" s="20" t="s">
        <v>97</v>
      </c>
      <c r="C94" s="39" t="s">
        <v>51</v>
      </c>
      <c r="D94" s="33" t="s">
        <v>114</v>
      </c>
      <c r="E94" s="48"/>
      <c r="F94" s="48">
        <v>6004.87</v>
      </c>
      <c r="G94" s="35">
        <f>E94+F94</f>
        <v>6004.87</v>
      </c>
      <c r="H94" s="48"/>
      <c r="I94" s="48">
        <v>5927.9279999999999</v>
      </c>
      <c r="J94" s="48">
        <v>5927.9279999999999</v>
      </c>
      <c r="K94" s="35"/>
      <c r="L94" s="48">
        <f>F94-I94</f>
        <v>76.942000000000007</v>
      </c>
      <c r="M94" s="41">
        <v>76.941999999999993</v>
      </c>
      <c r="N94" s="14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</row>
    <row r="95" spans="1:33" ht="19.5" customHeight="1" x14ac:dyDescent="0.3">
      <c r="A95" s="69" t="s">
        <v>118</v>
      </c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1"/>
      <c r="N95" s="14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</row>
    <row r="96" spans="1:33" ht="27" customHeight="1" x14ac:dyDescent="0.3">
      <c r="A96" s="49"/>
      <c r="B96" s="19" t="s">
        <v>90</v>
      </c>
      <c r="C96" s="39"/>
      <c r="D96" s="33"/>
      <c r="E96" s="48"/>
      <c r="F96" s="48"/>
      <c r="G96" s="41"/>
      <c r="H96" s="48"/>
      <c r="I96" s="41"/>
      <c r="J96" s="41"/>
      <c r="K96" s="36"/>
      <c r="L96" s="41"/>
      <c r="M96" s="41"/>
      <c r="N96" s="14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</row>
    <row r="97" spans="1:33" ht="38.25" customHeight="1" x14ac:dyDescent="0.3">
      <c r="A97" s="56"/>
      <c r="B97" s="40" t="s">
        <v>98</v>
      </c>
      <c r="C97" s="3" t="s">
        <v>49</v>
      </c>
      <c r="D97" s="33" t="s">
        <v>111</v>
      </c>
      <c r="E97" s="3"/>
      <c r="F97" s="3">
        <v>19</v>
      </c>
      <c r="G97" s="3">
        <f>E97+F97</f>
        <v>19</v>
      </c>
      <c r="H97" s="3"/>
      <c r="I97" s="3">
        <v>19</v>
      </c>
      <c r="J97" s="3">
        <v>19</v>
      </c>
      <c r="K97" s="3"/>
      <c r="L97" s="3">
        <v>0</v>
      </c>
      <c r="M97" s="3">
        <v>0</v>
      </c>
      <c r="N97" s="14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</row>
    <row r="98" spans="1:33" ht="19.5" customHeight="1" x14ac:dyDescent="0.3">
      <c r="A98" s="69" t="s">
        <v>47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1"/>
      <c r="N98" s="14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</row>
    <row r="99" spans="1:33" ht="27" customHeight="1" x14ac:dyDescent="0.3">
      <c r="A99" s="49">
        <v>2</v>
      </c>
      <c r="B99" s="19" t="s">
        <v>92</v>
      </c>
      <c r="C99" s="39"/>
      <c r="D99" s="33"/>
      <c r="E99" s="48"/>
      <c r="F99" s="48"/>
      <c r="G99" s="35"/>
      <c r="H99" s="48"/>
      <c r="I99" s="48"/>
      <c r="J99" s="48"/>
      <c r="K99" s="36"/>
      <c r="L99" s="48"/>
      <c r="M99" s="15"/>
      <c r="N99" s="14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</row>
    <row r="100" spans="1:33" ht="36" customHeight="1" x14ac:dyDescent="0.3">
      <c r="A100" s="49"/>
      <c r="B100" s="20" t="s">
        <v>99</v>
      </c>
      <c r="C100" s="39" t="s">
        <v>51</v>
      </c>
      <c r="D100" s="34" t="s">
        <v>115</v>
      </c>
      <c r="E100" s="48"/>
      <c r="F100" s="48">
        <v>316.05</v>
      </c>
      <c r="G100" s="35">
        <f>E100+F100</f>
        <v>316.05</v>
      </c>
      <c r="H100" s="48"/>
      <c r="I100" s="15">
        <f>I94/I97</f>
        <v>311.99621052631579</v>
      </c>
      <c r="J100" s="15">
        <f>H100+I100</f>
        <v>311.99621052631579</v>
      </c>
      <c r="K100" s="36"/>
      <c r="L100" s="35">
        <f>G100-J100</f>
        <v>4.053789473684219</v>
      </c>
      <c r="M100" s="15">
        <v>4.0999999999999996</v>
      </c>
      <c r="N100" s="14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</row>
    <row r="101" spans="1:33" ht="21.75" customHeight="1" x14ac:dyDescent="0.3">
      <c r="A101" s="69" t="s">
        <v>47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1"/>
      <c r="N101" s="14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</row>
    <row r="102" spans="1:33" ht="15.75" customHeight="1" x14ac:dyDescent="0.3">
      <c r="A102" s="56"/>
      <c r="B102" s="19" t="s">
        <v>94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8"/>
      <c r="N102" s="14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</row>
    <row r="103" spans="1:33" ht="55.5" customHeight="1" x14ac:dyDescent="0.3">
      <c r="A103" s="49">
        <v>3</v>
      </c>
      <c r="B103" s="20" t="s">
        <v>100</v>
      </c>
      <c r="C103" s="39" t="s">
        <v>50</v>
      </c>
      <c r="D103" s="64" t="s">
        <v>113</v>
      </c>
      <c r="E103" s="48"/>
      <c r="F103" s="48">
        <v>99</v>
      </c>
      <c r="G103" s="35">
        <f>E103+F103</f>
        <v>99</v>
      </c>
      <c r="H103" s="48"/>
      <c r="I103" s="48">
        <v>99</v>
      </c>
      <c r="J103" s="48">
        <v>99</v>
      </c>
      <c r="K103" s="36"/>
      <c r="L103" s="48">
        <v>0</v>
      </c>
      <c r="M103" s="15">
        <v>0</v>
      </c>
      <c r="N103" s="14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</row>
    <row r="104" spans="1:33" ht="27" customHeight="1" x14ac:dyDescent="0.3">
      <c r="A104" s="69" t="s">
        <v>47</v>
      </c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1"/>
      <c r="N104" s="14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</row>
    <row r="105" spans="1:33" ht="54.75" customHeight="1" x14ac:dyDescent="0.3">
      <c r="A105" s="49"/>
      <c r="B105" s="19" t="s">
        <v>101</v>
      </c>
      <c r="C105" s="40"/>
      <c r="D105" s="40"/>
      <c r="E105" s="40"/>
      <c r="F105" s="40"/>
      <c r="G105" s="47"/>
      <c r="H105" s="46"/>
      <c r="I105" s="46"/>
      <c r="J105" s="46"/>
      <c r="K105" s="46"/>
      <c r="L105" s="46"/>
      <c r="M105" s="46"/>
      <c r="N105" s="14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</row>
    <row r="106" spans="1:33" ht="17.25" customHeight="1" x14ac:dyDescent="0.3">
      <c r="A106" s="56"/>
      <c r="B106" s="19" t="s">
        <v>88</v>
      </c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8"/>
      <c r="N106" s="14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</row>
    <row r="107" spans="1:33" ht="37.5" customHeight="1" x14ac:dyDescent="0.3">
      <c r="A107" s="49">
        <v>4</v>
      </c>
      <c r="B107" s="20" t="s">
        <v>102</v>
      </c>
      <c r="C107" s="40" t="s">
        <v>51</v>
      </c>
      <c r="D107" s="33" t="s">
        <v>114</v>
      </c>
      <c r="E107" s="48"/>
      <c r="F107" s="48">
        <v>583.08000000000004</v>
      </c>
      <c r="G107" s="35">
        <f>E107+F107</f>
        <v>583.08000000000004</v>
      </c>
      <c r="H107" s="48"/>
      <c r="I107" s="48">
        <v>501.47699999999998</v>
      </c>
      <c r="J107" s="48">
        <v>501.47699999999998</v>
      </c>
      <c r="K107" s="36"/>
      <c r="L107" s="48">
        <f>F107-I107</f>
        <v>81.603000000000065</v>
      </c>
      <c r="M107" s="15">
        <v>81.602999999999994</v>
      </c>
      <c r="N107" s="14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</row>
    <row r="108" spans="1:33" ht="18.75" customHeight="1" x14ac:dyDescent="0.3">
      <c r="A108" s="69" t="s">
        <v>118</v>
      </c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1"/>
      <c r="N108" s="14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</row>
    <row r="109" spans="1:33" ht="26.25" customHeight="1" x14ac:dyDescent="0.3">
      <c r="A109" s="49"/>
      <c r="B109" s="19" t="s">
        <v>90</v>
      </c>
      <c r="C109" s="39"/>
      <c r="D109" s="33"/>
      <c r="E109" s="48"/>
      <c r="F109" s="27"/>
      <c r="G109" s="27"/>
      <c r="H109" s="27"/>
      <c r="I109" s="27"/>
      <c r="J109" s="27"/>
      <c r="K109" s="27"/>
      <c r="L109" s="27"/>
      <c r="M109" s="15"/>
      <c r="N109" s="14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</row>
    <row r="110" spans="1:33" ht="38.25" customHeight="1" x14ac:dyDescent="0.3">
      <c r="A110" s="49">
        <v>1</v>
      </c>
      <c r="B110" s="20" t="s">
        <v>103</v>
      </c>
      <c r="C110" s="39" t="s">
        <v>49</v>
      </c>
      <c r="D110" s="33" t="s">
        <v>111</v>
      </c>
      <c r="E110" s="48"/>
      <c r="F110" s="48">
        <v>1</v>
      </c>
      <c r="G110" s="35">
        <f>E110+F110</f>
        <v>1</v>
      </c>
      <c r="H110" s="48"/>
      <c r="I110" s="48">
        <v>1</v>
      </c>
      <c r="J110" s="48">
        <v>1</v>
      </c>
      <c r="K110" s="35"/>
      <c r="L110" s="48">
        <v>1</v>
      </c>
      <c r="M110" s="15">
        <v>1</v>
      </c>
      <c r="N110" s="14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</row>
    <row r="111" spans="1:33" ht="16.5" customHeight="1" x14ac:dyDescent="0.3">
      <c r="A111" s="69" t="s">
        <v>47</v>
      </c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1"/>
      <c r="N111" s="14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</row>
    <row r="112" spans="1:33" ht="27" customHeight="1" x14ac:dyDescent="0.3">
      <c r="A112" s="49"/>
      <c r="B112" s="19" t="s">
        <v>92</v>
      </c>
      <c r="C112" s="39"/>
      <c r="D112" s="33"/>
      <c r="E112" s="48"/>
      <c r="F112" s="48"/>
      <c r="G112" s="41"/>
      <c r="H112" s="48"/>
      <c r="I112" s="41"/>
      <c r="J112" s="41"/>
      <c r="K112" s="36"/>
      <c r="L112" s="41"/>
      <c r="M112" s="41"/>
      <c r="N112" s="14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</row>
    <row r="113" spans="1:33" ht="50.25" customHeight="1" x14ac:dyDescent="0.3">
      <c r="A113" s="3"/>
      <c r="B113" s="40" t="s">
        <v>104</v>
      </c>
      <c r="C113" s="40" t="s">
        <v>51</v>
      </c>
      <c r="D113" s="34" t="s">
        <v>115</v>
      </c>
      <c r="E113" s="3"/>
      <c r="F113" s="66">
        <v>583.08000000000004</v>
      </c>
      <c r="G113" s="3">
        <f>E113+F113</f>
        <v>583.08000000000004</v>
      </c>
      <c r="H113" s="3"/>
      <c r="I113" s="3">
        <v>501.47699999999998</v>
      </c>
      <c r="J113" s="3">
        <v>501.47699999999998</v>
      </c>
      <c r="K113" s="3"/>
      <c r="L113" s="3">
        <f>F113-I113</f>
        <v>81.603000000000065</v>
      </c>
      <c r="M113" s="3">
        <v>81.602999999999994</v>
      </c>
      <c r="N113" s="14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</row>
    <row r="114" spans="1:33" ht="15" customHeight="1" x14ac:dyDescent="0.3">
      <c r="A114" s="69" t="s">
        <v>47</v>
      </c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1"/>
      <c r="N114" s="14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</row>
    <row r="115" spans="1:33" ht="27" customHeight="1" x14ac:dyDescent="0.3">
      <c r="A115" s="49">
        <v>2</v>
      </c>
      <c r="B115" s="19" t="s">
        <v>94</v>
      </c>
      <c r="C115" s="39"/>
      <c r="D115" s="33"/>
      <c r="E115" s="48"/>
      <c r="F115" s="48"/>
      <c r="G115" s="35"/>
      <c r="H115" s="48"/>
      <c r="I115" s="48"/>
      <c r="J115" s="48"/>
      <c r="K115" s="36"/>
      <c r="L115" s="48"/>
      <c r="M115" s="15"/>
      <c r="N115" s="14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</row>
    <row r="116" spans="1:33" ht="48.75" customHeight="1" x14ac:dyDescent="0.3">
      <c r="A116" s="49"/>
      <c r="B116" s="20" t="s">
        <v>100</v>
      </c>
      <c r="C116" s="39" t="s">
        <v>49</v>
      </c>
      <c r="D116" s="64" t="s">
        <v>113</v>
      </c>
      <c r="E116" s="48"/>
      <c r="F116" s="48">
        <v>86</v>
      </c>
      <c r="G116" s="35">
        <f>F116+E116</f>
        <v>86</v>
      </c>
      <c r="H116" s="48"/>
      <c r="I116" s="48">
        <v>86</v>
      </c>
      <c r="J116" s="48">
        <f>H116+I116</f>
        <v>86</v>
      </c>
      <c r="K116" s="36">
        <f>E116-H116</f>
        <v>0</v>
      </c>
      <c r="L116" s="35">
        <f>G116-J116</f>
        <v>0</v>
      </c>
      <c r="M116" s="15">
        <v>0</v>
      </c>
      <c r="N116" s="14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</row>
    <row r="117" spans="1:33" ht="18.75" customHeight="1" x14ac:dyDescent="0.3">
      <c r="A117" s="69" t="s">
        <v>47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1"/>
      <c r="N117" s="14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</row>
    <row r="118" spans="1:33" ht="38.25" customHeight="1" x14ac:dyDescent="0.3">
      <c r="A118" s="56"/>
      <c r="B118" s="19" t="s">
        <v>105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8"/>
      <c r="N118" s="14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</row>
    <row r="119" spans="1:33" ht="27" customHeight="1" x14ac:dyDescent="0.3">
      <c r="A119" s="49">
        <v>3</v>
      </c>
      <c r="B119" s="19" t="s">
        <v>88</v>
      </c>
      <c r="C119" s="39"/>
      <c r="D119" s="34"/>
      <c r="E119" s="48"/>
      <c r="F119" s="48"/>
      <c r="G119" s="35"/>
      <c r="H119" s="48"/>
      <c r="I119" s="48"/>
      <c r="J119" s="48"/>
      <c r="K119" s="36"/>
      <c r="L119" s="48"/>
      <c r="M119" s="15"/>
      <c r="N119" s="14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</row>
    <row r="120" spans="1:33" ht="33" customHeight="1" x14ac:dyDescent="0.3">
      <c r="A120" s="49"/>
      <c r="B120" s="20" t="s">
        <v>106</v>
      </c>
      <c r="C120" s="40" t="s">
        <v>51</v>
      </c>
      <c r="D120" s="65" t="s">
        <v>114</v>
      </c>
      <c r="E120" s="40"/>
      <c r="F120" s="40" t="s">
        <v>109</v>
      </c>
      <c r="G120" s="47">
        <f>F120+E120</f>
        <v>365.81</v>
      </c>
      <c r="H120" s="46"/>
      <c r="I120" s="46">
        <f>I112/I116</f>
        <v>0</v>
      </c>
      <c r="J120" s="46">
        <f>H120+I120</f>
        <v>0</v>
      </c>
      <c r="K120" s="46">
        <f>E120-H120</f>
        <v>0</v>
      </c>
      <c r="L120" s="46">
        <f>F120-I120</f>
        <v>365.81</v>
      </c>
      <c r="M120" s="46">
        <f>K120+L120</f>
        <v>365.81</v>
      </c>
      <c r="N120" s="14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</row>
    <row r="121" spans="1:33" ht="21" customHeight="1" x14ac:dyDescent="0.3">
      <c r="A121" s="67" t="s">
        <v>117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</row>
    <row r="122" spans="1:33" ht="21.75" customHeight="1" x14ac:dyDescent="0.3">
      <c r="A122" s="56"/>
      <c r="B122" s="19" t="s">
        <v>90</v>
      </c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8"/>
      <c r="N122" s="14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</row>
    <row r="123" spans="1:33" ht="37.5" customHeight="1" x14ac:dyDescent="0.3">
      <c r="A123" s="49">
        <v>4</v>
      </c>
      <c r="B123" s="20" t="s">
        <v>107</v>
      </c>
      <c r="C123" s="40" t="s">
        <v>49</v>
      </c>
      <c r="D123" s="33" t="s">
        <v>111</v>
      </c>
      <c r="E123" s="48"/>
      <c r="F123" s="48">
        <v>2</v>
      </c>
      <c r="G123" s="35">
        <f>E123+F123</f>
        <v>2</v>
      </c>
      <c r="H123" s="48"/>
      <c r="I123" s="48"/>
      <c r="J123" s="48"/>
      <c r="K123" s="36"/>
      <c r="L123" s="48">
        <f>F123-I123</f>
        <v>2</v>
      </c>
      <c r="M123" s="15">
        <v>2</v>
      </c>
      <c r="N123" s="14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</row>
    <row r="124" spans="1:33" ht="21" customHeight="1" x14ac:dyDescent="0.3">
      <c r="A124" s="69" t="s">
        <v>47</v>
      </c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1"/>
      <c r="N124" s="14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</row>
    <row r="125" spans="1:33" ht="27" customHeight="1" x14ac:dyDescent="0.3">
      <c r="A125" s="49"/>
      <c r="B125" s="19" t="s">
        <v>92</v>
      </c>
      <c r="C125" s="39"/>
      <c r="D125" s="33"/>
      <c r="E125" s="48"/>
      <c r="F125" s="15"/>
      <c r="G125" s="15"/>
      <c r="H125" s="15"/>
      <c r="I125" s="15"/>
      <c r="J125" s="15"/>
      <c r="K125" s="15"/>
      <c r="L125" s="15"/>
      <c r="M125" s="15"/>
      <c r="N125" s="14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</row>
    <row r="126" spans="1:33" ht="33.75" customHeight="1" x14ac:dyDescent="0.3">
      <c r="A126" s="49">
        <v>1</v>
      </c>
      <c r="B126" s="20" t="s">
        <v>108</v>
      </c>
      <c r="C126" s="40" t="s">
        <v>51</v>
      </c>
      <c r="D126" s="34" t="s">
        <v>115</v>
      </c>
      <c r="E126" s="48"/>
      <c r="F126" s="48">
        <v>182.9</v>
      </c>
      <c r="G126" s="35">
        <f>E126+F126</f>
        <v>182.9</v>
      </c>
      <c r="H126" s="48"/>
      <c r="I126" s="48"/>
      <c r="J126" s="48"/>
      <c r="K126" s="35"/>
      <c r="L126" s="48">
        <v>182.9</v>
      </c>
      <c r="M126" s="15">
        <v>182.9</v>
      </c>
      <c r="N126" s="14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</row>
    <row r="127" spans="1:33" ht="18.75" customHeight="1" x14ac:dyDescent="0.3">
      <c r="A127" s="69" t="s">
        <v>47</v>
      </c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1"/>
      <c r="N127" s="14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</row>
    <row r="128" spans="1:33" ht="38.25" customHeight="1" x14ac:dyDescent="0.3">
      <c r="A128" s="49"/>
      <c r="B128" s="19" t="s">
        <v>94</v>
      </c>
      <c r="C128" s="39" t="s">
        <v>50</v>
      </c>
      <c r="D128" s="64" t="s">
        <v>113</v>
      </c>
      <c r="E128" s="48"/>
      <c r="F128" s="48">
        <v>100</v>
      </c>
      <c r="G128" s="41">
        <f>F128+E128</f>
        <v>100</v>
      </c>
      <c r="H128" s="48"/>
      <c r="I128" s="41"/>
      <c r="J128" s="41"/>
      <c r="K128" s="36"/>
      <c r="L128" s="41">
        <v>100</v>
      </c>
      <c r="M128" s="41">
        <v>100</v>
      </c>
      <c r="N128" s="14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</row>
    <row r="129" spans="1:39" ht="15.75" customHeight="1" x14ac:dyDescent="0.3">
      <c r="A129" s="69" t="s">
        <v>21</v>
      </c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1"/>
      <c r="O129" s="99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</row>
    <row r="130" spans="1:39" ht="24" customHeight="1" x14ac:dyDescent="0.3">
      <c r="A130" s="1"/>
      <c r="B130" s="100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O130" s="99"/>
      <c r="P130" s="99"/>
      <c r="Q130" s="99"/>
      <c r="R130" s="99"/>
      <c r="S130" s="99"/>
      <c r="T130" s="99"/>
      <c r="U130" s="99"/>
      <c r="V130" s="99"/>
      <c r="W130" s="99"/>
      <c r="X130" s="99"/>
    </row>
    <row r="131" spans="1:39" ht="45.75" customHeight="1" x14ac:dyDescent="0.3">
      <c r="A131" s="78" t="s">
        <v>116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O131" s="22"/>
      <c r="P131" s="22"/>
      <c r="Q131" s="22"/>
      <c r="R131" s="22"/>
      <c r="S131" s="22"/>
    </row>
    <row r="132" spans="1:39" ht="6.75" customHeight="1" x14ac:dyDescent="0.3">
      <c r="A132" s="85" t="s">
        <v>36</v>
      </c>
      <c r="B132" s="85"/>
      <c r="C132" s="85"/>
      <c r="D132" s="85"/>
      <c r="O132" s="22"/>
      <c r="P132" s="22"/>
      <c r="Q132" s="22"/>
      <c r="R132" s="22"/>
      <c r="S132" s="22"/>
    </row>
    <row r="133" spans="1:39" ht="19.5" customHeight="1" x14ac:dyDescent="0.3">
      <c r="A133" s="9" t="s">
        <v>37</v>
      </c>
      <c r="B133" s="9"/>
      <c r="C133" s="9"/>
      <c r="D133" s="9"/>
      <c r="O133" s="22"/>
      <c r="P133" s="22"/>
      <c r="Q133" s="22"/>
      <c r="R133" s="22"/>
      <c r="S133" s="22"/>
    </row>
    <row r="134" spans="1:39" ht="15.75" customHeight="1" x14ac:dyDescent="0.3">
      <c r="A134" s="83" t="s">
        <v>41</v>
      </c>
      <c r="B134" s="83"/>
      <c r="C134" s="83"/>
      <c r="D134" s="83"/>
      <c r="E134" s="83"/>
      <c r="O134" s="22"/>
      <c r="P134" s="22"/>
      <c r="Q134" s="22"/>
      <c r="R134" s="22"/>
      <c r="S134" s="22"/>
    </row>
    <row r="135" spans="1:39" ht="14.25" customHeight="1" x14ac:dyDescent="0.3">
      <c r="A135" s="83"/>
      <c r="B135" s="83"/>
      <c r="C135" s="83"/>
      <c r="D135" s="83"/>
      <c r="E135" s="83"/>
      <c r="G135" s="84"/>
      <c r="H135" s="84"/>
      <c r="J135" s="82" t="s">
        <v>43</v>
      </c>
      <c r="K135" s="82"/>
      <c r="L135" s="82"/>
      <c r="M135" s="82"/>
      <c r="O135" s="22"/>
      <c r="P135" s="22"/>
      <c r="Q135" s="22"/>
      <c r="R135" s="22"/>
      <c r="S135" s="22"/>
    </row>
    <row r="136" spans="1:39" ht="15.75" customHeight="1" x14ac:dyDescent="0.3">
      <c r="A136" s="16"/>
      <c r="B136" s="16"/>
      <c r="C136" s="16"/>
      <c r="D136" s="16"/>
      <c r="E136" s="16"/>
      <c r="G136" s="80" t="s">
        <v>10</v>
      </c>
      <c r="H136" s="80"/>
      <c r="J136" s="81" t="s">
        <v>25</v>
      </c>
      <c r="K136" s="81"/>
      <c r="L136" s="81"/>
      <c r="M136" s="81"/>
      <c r="O136" s="22"/>
      <c r="P136" s="22"/>
      <c r="Q136" s="22"/>
      <c r="R136" s="22"/>
      <c r="S136" s="22"/>
    </row>
    <row r="137" spans="1:39" ht="21.75" customHeight="1" x14ac:dyDescent="0.3">
      <c r="A137" s="83" t="s">
        <v>42</v>
      </c>
      <c r="B137" s="83"/>
      <c r="C137" s="83"/>
      <c r="D137" s="83"/>
      <c r="E137" s="83"/>
      <c r="G137" s="84"/>
      <c r="H137" s="84"/>
      <c r="J137" s="82" t="s">
        <v>44</v>
      </c>
      <c r="K137" s="82"/>
      <c r="L137" s="82"/>
      <c r="M137" s="82"/>
      <c r="O137" s="22"/>
      <c r="P137" s="22"/>
      <c r="Q137" s="22"/>
      <c r="R137" s="22"/>
      <c r="S137" s="22"/>
    </row>
    <row r="138" spans="1:39" ht="15.75" customHeight="1" x14ac:dyDescent="0.3">
      <c r="A138" s="83"/>
      <c r="B138" s="83"/>
      <c r="C138" s="83"/>
      <c r="D138" s="83"/>
      <c r="E138" s="83"/>
      <c r="G138" s="80" t="s">
        <v>10</v>
      </c>
      <c r="H138" s="80"/>
      <c r="J138" s="81" t="s">
        <v>25</v>
      </c>
      <c r="K138" s="81"/>
      <c r="L138" s="81"/>
      <c r="M138" s="81"/>
      <c r="O138" s="22"/>
      <c r="P138" s="22"/>
      <c r="Q138" s="22"/>
      <c r="R138" s="22"/>
      <c r="S138" s="22"/>
    </row>
    <row r="139" spans="1:39" ht="15.75" customHeight="1" x14ac:dyDescent="0.3">
      <c r="O139" s="22"/>
      <c r="P139" s="22"/>
      <c r="Q139" s="22"/>
      <c r="R139" s="22"/>
      <c r="S139" s="22"/>
    </row>
    <row r="141" spans="1:39" x14ac:dyDescent="0.3"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</row>
    <row r="142" spans="1:39" x14ac:dyDescent="0.3">
      <c r="N142" s="14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1:39" x14ac:dyDescent="0.3"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</row>
    <row r="144" spans="1:39" x14ac:dyDescent="0.3"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</row>
    <row r="145" spans="5:39" x14ac:dyDescent="0.3"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</row>
    <row r="146" spans="5:39" ht="15.75" customHeight="1" x14ac:dyDescent="0.3">
      <c r="K146" s="22"/>
      <c r="L146" s="25"/>
      <c r="M146" s="25"/>
      <c r="N146" s="25"/>
      <c r="O146" s="25"/>
      <c r="P146" s="25"/>
      <c r="Q146" s="25"/>
      <c r="R146" s="25"/>
      <c r="S146" s="25"/>
      <c r="T146" s="2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</row>
    <row r="147" spans="5:39" x14ac:dyDescent="0.3">
      <c r="K147" s="22"/>
      <c r="L147" s="25"/>
      <c r="M147" s="25"/>
      <c r="N147" s="25"/>
      <c r="O147" s="25"/>
      <c r="P147" s="25"/>
      <c r="Q147" s="25"/>
      <c r="R147" s="25"/>
      <c r="S147" s="25"/>
      <c r="T147" s="2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</row>
    <row r="148" spans="5:39" ht="15.75" customHeight="1" x14ac:dyDescent="0.3"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</row>
    <row r="149" spans="5:39" x14ac:dyDescent="0.3"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</row>
    <row r="150" spans="5:39" ht="15.75" customHeight="1" x14ac:dyDescent="0.3"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</row>
    <row r="151" spans="5:39" x14ac:dyDescent="0.3"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</row>
    <row r="152" spans="5:39" ht="15.75" customHeight="1" x14ac:dyDescent="0.3"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</row>
    <row r="153" spans="5:39" ht="15.75" customHeight="1" x14ac:dyDescent="0.3"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</row>
    <row r="154" spans="5:39" ht="15.75" customHeight="1" x14ac:dyDescent="0.3"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</row>
    <row r="155" spans="5:39" ht="15.75" customHeight="1" x14ac:dyDescent="0.3"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</row>
    <row r="156" spans="5:39" ht="15.75" customHeight="1" x14ac:dyDescent="0.3"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</row>
    <row r="157" spans="5:39" ht="15.75" customHeight="1" x14ac:dyDescent="0.3"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</row>
    <row r="158" spans="5:39" x14ac:dyDescent="0.3"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</row>
    <row r="159" spans="5:39" ht="15.75" customHeight="1" x14ac:dyDescent="0.3"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</row>
    <row r="160" spans="5:39" x14ac:dyDescent="0.3"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</row>
    <row r="161" spans="5:39" ht="15.75" customHeight="1" x14ac:dyDescent="0.3"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</row>
    <row r="162" spans="5:39" ht="15.75" customHeight="1" x14ac:dyDescent="0.3"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14"/>
    </row>
    <row r="163" spans="5:39" ht="15.75" customHeight="1" x14ac:dyDescent="0.3"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14"/>
    </row>
    <row r="164" spans="5:39" x14ac:dyDescent="0.3"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14"/>
    </row>
    <row r="165" spans="5:39" ht="15.75" customHeight="1" x14ac:dyDescent="0.3"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14"/>
    </row>
    <row r="166" spans="5:39" ht="15.75" customHeight="1" x14ac:dyDescent="0.3"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14"/>
    </row>
    <row r="167" spans="5:39" x14ac:dyDescent="0.3"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14"/>
    </row>
    <row r="168" spans="5:39" ht="15.75" customHeight="1" x14ac:dyDescent="0.3"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14"/>
    </row>
    <row r="169" spans="5:39" x14ac:dyDescent="0.3"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14"/>
    </row>
    <row r="170" spans="5:39" ht="15.75" customHeight="1" x14ac:dyDescent="0.3"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14"/>
    </row>
    <row r="171" spans="5:39" ht="15.75" customHeight="1" x14ac:dyDescent="0.3"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14"/>
    </row>
    <row r="172" spans="5:39" ht="15.75" customHeight="1" x14ac:dyDescent="0.3"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14"/>
    </row>
    <row r="173" spans="5:39" x14ac:dyDescent="0.3"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14"/>
    </row>
    <row r="174" spans="5:39" ht="15.75" customHeight="1" x14ac:dyDescent="0.3"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14"/>
    </row>
    <row r="175" spans="5:39" ht="15.75" customHeight="1" x14ac:dyDescent="0.3"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14"/>
    </row>
    <row r="176" spans="5:39" x14ac:dyDescent="0.3"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14"/>
    </row>
    <row r="177" spans="5:24" ht="15.75" customHeight="1" x14ac:dyDescent="0.3"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14"/>
    </row>
    <row r="178" spans="5:24" x14ac:dyDescent="0.3"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14"/>
    </row>
    <row r="179" spans="5:24" ht="15.75" customHeight="1" x14ac:dyDescent="0.3"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14"/>
    </row>
    <row r="180" spans="5:24" ht="15.75" customHeight="1" x14ac:dyDescent="0.3"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14"/>
    </row>
    <row r="181" spans="5:24" ht="15.75" customHeight="1" x14ac:dyDescent="0.3"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14"/>
    </row>
    <row r="182" spans="5:24" x14ac:dyDescent="0.3"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14"/>
    </row>
    <row r="183" spans="5:24" ht="15.75" customHeight="1" x14ac:dyDescent="0.3"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14"/>
    </row>
    <row r="184" spans="5:24" x14ac:dyDescent="0.3"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5:24" x14ac:dyDescent="0.3"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</sheetData>
  <mergeCells count="105">
    <mergeCell ref="O130:X130"/>
    <mergeCell ref="B130:M130"/>
    <mergeCell ref="X32:Z32"/>
    <mergeCell ref="K76:M76"/>
    <mergeCell ref="A13:M13"/>
    <mergeCell ref="A6:M6"/>
    <mergeCell ref="B20:M20"/>
    <mergeCell ref="O129:AG129"/>
    <mergeCell ref="E11:M11"/>
    <mergeCell ref="O64:AM64"/>
    <mergeCell ref="A7:A8"/>
    <mergeCell ref="B72:D72"/>
    <mergeCell ref="J1:M4"/>
    <mergeCell ref="A5:M5"/>
    <mergeCell ref="A9:A10"/>
    <mergeCell ref="E7:AJ7"/>
    <mergeCell ref="E9:AJ9"/>
    <mergeCell ref="A11:A12"/>
    <mergeCell ref="R32:T32"/>
    <mergeCell ref="U32:W32"/>
    <mergeCell ref="B62:D62"/>
    <mergeCell ref="B48:D48"/>
    <mergeCell ref="E12:M12"/>
    <mergeCell ref="B15:M15"/>
    <mergeCell ref="B16:M16"/>
    <mergeCell ref="E8:M8"/>
    <mergeCell ref="E10:M10"/>
    <mergeCell ref="B17:M17"/>
    <mergeCell ref="B24:M24"/>
    <mergeCell ref="B25:M25"/>
    <mergeCell ref="B34:D34"/>
    <mergeCell ref="B23:M23"/>
    <mergeCell ref="A32:A33"/>
    <mergeCell ref="E32:G32"/>
    <mergeCell ref="H32:J32"/>
    <mergeCell ref="K32:M32"/>
    <mergeCell ref="B32:D33"/>
    <mergeCell ref="B26:M26"/>
    <mergeCell ref="B27:M27"/>
    <mergeCell ref="A132:D132"/>
    <mergeCell ref="E76:G76"/>
    <mergeCell ref="H76:J76"/>
    <mergeCell ref="G136:H136"/>
    <mergeCell ref="A129:M129"/>
    <mergeCell ref="B69:D70"/>
    <mergeCell ref="A69:A70"/>
    <mergeCell ref="E69:G69"/>
    <mergeCell ref="K69:M69"/>
    <mergeCell ref="H69:J69"/>
    <mergeCell ref="A131:M131"/>
    <mergeCell ref="G138:H138"/>
    <mergeCell ref="J136:M136"/>
    <mergeCell ref="J135:M135"/>
    <mergeCell ref="J137:M137"/>
    <mergeCell ref="J138:M138"/>
    <mergeCell ref="A134:E135"/>
    <mergeCell ref="A137:E138"/>
    <mergeCell ref="G135:H135"/>
    <mergeCell ref="G137:H137"/>
    <mergeCell ref="B35:D35"/>
    <mergeCell ref="B36:D36"/>
    <mergeCell ref="B37:D37"/>
    <mergeCell ref="B38:D38"/>
    <mergeCell ref="B51:D51"/>
    <mergeCell ref="B44:D44"/>
    <mergeCell ref="B45:D45"/>
    <mergeCell ref="B46:D46"/>
    <mergeCell ref="B47:D47"/>
    <mergeCell ref="B55:D55"/>
    <mergeCell ref="B57:D57"/>
    <mergeCell ref="B58:D58"/>
    <mergeCell ref="B59:D59"/>
    <mergeCell ref="B60:D60"/>
    <mergeCell ref="B39:D39"/>
    <mergeCell ref="B40:D40"/>
    <mergeCell ref="B41:D41"/>
    <mergeCell ref="B42:D42"/>
    <mergeCell ref="B43:D43"/>
    <mergeCell ref="B141:N141"/>
    <mergeCell ref="A104:M104"/>
    <mergeCell ref="A101:M101"/>
    <mergeCell ref="A98:M98"/>
    <mergeCell ref="B56:D56"/>
    <mergeCell ref="B49:D49"/>
    <mergeCell ref="B50:D50"/>
    <mergeCell ref="B52:D52"/>
    <mergeCell ref="B53:D53"/>
    <mergeCell ref="B54:D54"/>
    <mergeCell ref="A88:M88"/>
    <mergeCell ref="A85:M85"/>
    <mergeCell ref="A82:M82"/>
    <mergeCell ref="B61:D61"/>
    <mergeCell ref="A108:M108"/>
    <mergeCell ref="A111:M111"/>
    <mergeCell ref="B63:D63"/>
    <mergeCell ref="A64:M64"/>
    <mergeCell ref="A66:M66"/>
    <mergeCell ref="B71:D71"/>
    <mergeCell ref="A121:N121"/>
    <mergeCell ref="A124:M124"/>
    <mergeCell ref="A127:M127"/>
    <mergeCell ref="A117:M117"/>
    <mergeCell ref="A114:M114"/>
    <mergeCell ref="A91:M91"/>
    <mergeCell ref="A95:M95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HomeUser</cp:lastModifiedBy>
  <cp:lastPrinted>2019-02-06T08:46:29Z</cp:lastPrinted>
  <dcterms:created xsi:type="dcterms:W3CDTF">2018-12-28T08:43:53Z</dcterms:created>
  <dcterms:modified xsi:type="dcterms:W3CDTF">2020-03-02T12:36:31Z</dcterms:modified>
</cp:coreProperties>
</file>