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6.03.2020" sheetId="593" r:id="rId2"/>
  </sheets>
  <definedNames>
    <definedName name="_xlnm.Print_Area" localSheetId="1">'16.03.2020'!$A$1:$E$222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218" i="593" l="1"/>
  <c r="D216" i="593"/>
  <c r="D211" i="593"/>
  <c r="D204" i="593" s="1"/>
  <c r="D146" i="593"/>
  <c r="D145" i="593"/>
  <c r="D144" i="593"/>
  <c r="D143" i="593" s="1"/>
  <c r="D149" i="593"/>
  <c r="D152" i="593"/>
  <c r="D148" i="593"/>
  <c r="D150" i="593"/>
  <c r="D137" i="593"/>
  <c r="D119" i="593"/>
  <c r="D101" i="593"/>
  <c r="D82" i="593"/>
  <c r="D41" i="593" s="1"/>
  <c r="D61" i="593"/>
  <c r="D42" i="593"/>
  <c r="D36" i="593"/>
  <c r="D30" i="593"/>
  <c r="D10" i="593" s="1"/>
  <c r="D11" i="593"/>
  <c r="D4" i="593"/>
  <c r="C51" i="145"/>
  <c r="C36" i="145"/>
  <c r="C34" i="145"/>
  <c r="C16" i="145"/>
  <c r="C13" i="145"/>
  <c r="C33" i="145"/>
  <c r="D202" i="593" l="1"/>
  <c r="D217" i="593" s="1"/>
</calcChain>
</file>

<file path=xl/comments1.xml><?xml version="1.0" encoding="utf-8"?>
<comments xmlns="http://schemas.openxmlformats.org/spreadsheetml/2006/main">
  <authors>
    <author>Finvid3</author>
  </authors>
  <commentList>
    <comment ref="A212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<sst xmlns="http://schemas.openxmlformats.org/spreadsheetml/2006/main" count="294" uniqueCount="170">
  <si>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</si>
  <si>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</si>
  <si>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</si>
  <si>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</si>
  <si>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</si>
  <si>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</si>
  <si>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</si>
  <si>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</si>
  <si>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</si>
  <si>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</si>
  <si>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</si>
  <si>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</si>
  <si>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</si>
  <si>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</si>
  <si>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</si>
  <si>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</si>
  <si>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</si>
  <si>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</si>
  <si>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</si>
  <si>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</si>
  <si>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</si>
  <si>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</si>
  <si>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</si>
  <si>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</si>
  <si>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</si>
  <si>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</si>
  <si>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</si>
  <si>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</si>
  <si>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</si>
  <si>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</si>
  <si>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</si>
  <si>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Освітня субвенція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</si>
  <si>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</si>
  <si>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</si>
  <si>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</si>
  <si>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</si>
  <si>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</si>
  <si>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</si>
  <si>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</si>
  <si>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</si>
  <si>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</si>
  <si>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</si>
  <si>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</si>
  <si>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</si>
  <si>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</si>
  <si>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</si>
  <si>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</si>
  <si>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</si>
  <si>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</si>
  <si>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</si>
  <si>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</si>
  <si>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</si>
  <si>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</si>
  <si>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</si>
  <si>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</si>
  <si>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</si>
  <si>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</si>
  <si>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</si>
  <si>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</si>
  <si>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</si>
  <si>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</si>
  <si>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</si>
  <si>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</si>
  <si>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</si>
  <si>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</si>
  <si>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</si>
  <si>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</si>
  <si>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</si>
  <si>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</si>
  <si>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</si>
  <si>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</si>
  <si>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ЦМЛ</t>
  </si>
  <si>
    <t>господарчі товари</t>
  </si>
  <si>
    <t>телекомунікаційні послуги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</si>
  <si>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</si>
  <si>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</si>
  <si>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</si>
  <si>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</si>
  <si>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</si>
  <si>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</si>
  <si>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</si>
  <si>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</si>
  <si>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</si>
  <si>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</si>
  <si>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</si>
  <si>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</si>
  <si>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</si>
  <si>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</si>
  <si>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</si>
  <si>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</si>
  <si>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 xml:space="preserve">Освіта ДНЗ </t>
  </si>
  <si>
    <t>Освіта ЗОШ</t>
  </si>
  <si>
    <t>технічне обслуговування газового обладнання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</si>
  <si>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</si>
  <si>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</si>
  <si>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</si>
  <si>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миючі засоби</t>
  </si>
  <si>
    <t>господарські товари</t>
  </si>
  <si>
    <t>в т.ч. оплата енергосервісу</t>
  </si>
  <si>
    <t>освіта</t>
  </si>
  <si>
    <t xml:space="preserve">Освіта </t>
  </si>
  <si>
    <t>послуги Інтернет (програма інформатизації)</t>
  </si>
  <si>
    <t>дератизація</t>
  </si>
  <si>
    <t>МЦ "Спорт для всіх"</t>
  </si>
  <si>
    <t>Стоматполіклінніка</t>
  </si>
  <si>
    <t>заправка картриджа (програма інформатизації)</t>
  </si>
  <si>
    <t>гімназія № 2</t>
  </si>
  <si>
    <t>Стоматологічна поліклініка</t>
  </si>
  <si>
    <t>Фінансування видатків міського бюджету за 16.03.2020 року  пооб’єктно</t>
  </si>
  <si>
    <t>Надходження коштів на рахунки міського бюджету 16.03.2020 р., в т.ч.:</t>
  </si>
  <si>
    <t>опублікування оголошень ТОВ "Вісті"</t>
  </si>
  <si>
    <t>обслуговування прибудинкової території ВКП "Північна"</t>
  </si>
  <si>
    <t>аванс ФСТ "Спартак", залишок авансу по галузі культури, звільнені по освіті</t>
  </si>
  <si>
    <t>навчання у сфері здійснення публічних закупівель</t>
  </si>
  <si>
    <t>тумбочки на відділ музею по Небесній Сотні</t>
  </si>
  <si>
    <t>меблева фурнітура</t>
  </si>
  <si>
    <t>послуги з виконання монтажу та пусконалагоджувальних робіт системи сигналізації по вул. Богушевича, 1</t>
  </si>
  <si>
    <t>проектування системи блискавкозахисту</t>
  </si>
  <si>
    <t>послуги супроводу та оновлення програми ІС-ПРО (програма інформатизації)</t>
  </si>
  <si>
    <t xml:space="preserve">поточний ремонт авто </t>
  </si>
  <si>
    <t>відшкодування витрат 2 спортсменів з дзюдо зі спортивних заходів (Чехія)</t>
  </si>
  <si>
    <t>відшкодування витрат 2 спортсменів з дзюдо зі спортивних заходів (Польща)</t>
  </si>
  <si>
    <t>двері ЗОШ 4, 5</t>
  </si>
  <si>
    <t>підключення послуги Інтернет ЗОШ 9</t>
  </si>
  <si>
    <t>шини СЮТ</t>
  </si>
  <si>
    <t>налагодження техніки</t>
  </si>
  <si>
    <t>форма КДЮСШ</t>
  </si>
  <si>
    <t>мати татамі КДЮСШ</t>
  </si>
  <si>
    <t>замки, драбина</t>
  </si>
  <si>
    <t>поточні ремонти ДНЗ, ЗОШ, КДЮСШ</t>
  </si>
  <si>
    <t>будівельні матеріали ДНЗ, ЗОШ, КДЮСШ</t>
  </si>
  <si>
    <t>техобслуговування медичної техніки</t>
  </si>
  <si>
    <t>пільгове зубопротезування осіб з інвалідністю</t>
  </si>
  <si>
    <t>бактеріальний контроль стерильності</t>
  </si>
  <si>
    <t>кабель</t>
  </si>
  <si>
    <t>заправка, ремонт картриджа (програма інформатизації)</t>
  </si>
  <si>
    <t>компенсація за послуги зв’язку за лютий</t>
  </si>
  <si>
    <t>медичний огляд працівників з особливими умовами праці</t>
  </si>
  <si>
    <t>повірка електрокардіографів</t>
  </si>
  <si>
    <t>поточний ремонт вхідного вузла блоку Б</t>
  </si>
  <si>
    <t xml:space="preserve">перевірка монтажу та ремонт заземлюючого пристрою в ДНЗ, ЗОШ </t>
  </si>
  <si>
    <t>лінолеум ЗОШ 15</t>
  </si>
  <si>
    <t>спостереження за спрацюванням пожежної сигналізації ЗОШ</t>
  </si>
  <si>
    <t>карабін автоматичний, весло, кріплення та ін. для туристичного центру</t>
  </si>
  <si>
    <t>технічне обслуговування опалення</t>
  </si>
  <si>
    <t>килими, ковролін (ДНЗ 8)</t>
  </si>
  <si>
    <t xml:space="preserve">розпорядження  №  119, 120 від 16.03.2020 р. </t>
  </si>
  <si>
    <t>придбання автобусних зупинок (громадський бюджет)</t>
  </si>
  <si>
    <t>проект, експертиза по кап.ремонту нежитлового приміщення вул.Поковська, 8/66</t>
  </si>
  <si>
    <t>стоматологічні установки (3 шт)</t>
  </si>
  <si>
    <t>експертна грошава оцінка землі</t>
  </si>
  <si>
    <t>послуги з розробки проекту землеустрою</t>
  </si>
  <si>
    <t>придбання кліток контейнерів для роздільного збирання ТПВ</t>
  </si>
  <si>
    <t>придбання парканних плит</t>
  </si>
  <si>
    <t>придбання парканних лічильників</t>
  </si>
  <si>
    <t>видалення дерев</t>
  </si>
  <si>
    <t>заміна та всатновлення дорожніх знаків</t>
  </si>
  <si>
    <t>поточ.рем.тротуару біля з/д зупинки Мигалівська</t>
  </si>
  <si>
    <t>обслуговування системи відеоспостереження в м.Ніжин за січень-березень</t>
  </si>
  <si>
    <t>поточний ремонт контейнерних майданчиків</t>
  </si>
  <si>
    <t>доставка тіла померлого до моргу</t>
  </si>
  <si>
    <t>проект-переможець громадського бюджету "Здоровий спосіб життя - шлях до досконалості"</t>
  </si>
  <si>
    <t>акустична система для Д/С №7</t>
  </si>
  <si>
    <t>проект-переможець громадського бюджету "Навчально-розвивальний простір "Світ технологій майбутнього для початківців ": ноутбуки, БФП, принтер, комплекти робототехніки, конструктор</t>
  </si>
  <si>
    <t>двигун, комплект для обладнання електрокару</t>
  </si>
  <si>
    <t>мікрофонна система (4шт.)</t>
  </si>
  <si>
    <t>книжкова продукція для поповнення бібліотечного фонду</t>
  </si>
  <si>
    <t>комп’ютери</t>
  </si>
  <si>
    <t>телевізор, баян, осушувач</t>
  </si>
  <si>
    <t>телевізор для ЗОШ №15 Інша субвенція на виконання доручень виборців депутатами обл.ради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</si>
</sst>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92" t="s">
        <v>49</v>
      </c>
      <c r="B1" s="92"/>
      <c r="C1" s="92"/>
      <c r="D1" s="9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.2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2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.2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2" customHeight="1" x14ac:dyDescent="0.3">
      <c r="B9" s="3" t="s">
        <v>7</v>
      </c>
      <c r="C9" s="14">
        <v>50387.14</v>
      </c>
      <c r="D9" s="7"/>
    </row>
    <row r="10" spans="1:4" s="4" customFormat="1" ht="21.2" customHeight="1" x14ac:dyDescent="0.3">
      <c r="A10" s="1"/>
      <c r="B10" s="3" t="s">
        <v>6</v>
      </c>
      <c r="C10" s="15"/>
      <c r="D10" s="7"/>
    </row>
    <row r="11" spans="1:4" s="4" customFormat="1" ht="21.2" customHeight="1" x14ac:dyDescent="0.3">
      <c r="A11" s="1"/>
      <c r="B11" s="3" t="s">
        <v>11</v>
      </c>
      <c r="C11" s="15">
        <v>3893.88</v>
      </c>
      <c r="D11" s="7"/>
    </row>
    <row r="12" spans="1:4" s="4" customFormat="1" ht="21.2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7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95" customHeight="1" x14ac:dyDescent="0.3">
      <c r="A18" s="1"/>
      <c r="B18" s="3" t="s">
        <v>46</v>
      </c>
      <c r="C18" s="15">
        <v>491.92</v>
      </c>
      <c r="D18" s="2"/>
    </row>
    <row r="19" spans="1:4" s="8" customFormat="1" ht="19.149999999999999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9.149999999999999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9.149999999999999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95</v>
      </c>
      <c r="C39" s="15"/>
      <c r="D39" s="2"/>
    </row>
    <row r="40" spans="1:4" s="8" customFormat="1" ht="37.5" hidden="1" x14ac:dyDescent="0.3">
      <c r="A40" s="1"/>
      <c r="B40" s="3" t="s">
        <v>93</v>
      </c>
      <c r="C40" s="15"/>
      <c r="D40" s="2"/>
    </row>
    <row r="41" spans="1:4" s="8" customFormat="1" ht="37.5" hidden="1" x14ac:dyDescent="0.3">
      <c r="A41" s="1"/>
      <c r="B41" s="3" t="s">
        <v>94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2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2" customHeight="1" x14ac:dyDescent="0.3"/>
    <row r="61" spans="1:4" ht="28.5" customHeight="1" x14ac:dyDescent="0.3"/>
    <row r="62" spans="1:4" ht="21.2" customHeight="1" x14ac:dyDescent="0.3"/>
    <row r="63" spans="1:4" ht="21.2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2"/>
  <sheetViews>
    <sheetView tabSelected="1" view="pageBreakPreview" topLeftCell="A194" zoomScaleNormal="100" zoomScaleSheetLayoutView="100" workbookViewId="0">
      <selection activeCell="D139" sqref="D139"/>
    </sheetView>
  </sheetViews>
  <sheetFormatPr defaultRowHeight="18.75" x14ac:dyDescent="0.25"/>
  <cols>
    <col min="1" max="1" width="30.28515625" style="25" customWidth="1"/>
    <col min="2" max="2" width="12.28515625" style="25" customWidth="1"/>
    <col min="3" max="3" width="62.28515625" style="25" customWidth="1"/>
    <col min="4" max="4" width="22" style="39" customWidth="1"/>
    <col min="5" max="5" width="8.85546875" style="38" hidden="1" customWidth="1"/>
    <col min="6" max="6" width="15.28515625" style="25" customWidth="1"/>
    <col min="7" max="7" width="14.5703125" style="25" customWidth="1"/>
    <col min="8" max="8" width="12.28515625" style="25" bestFit="1" customWidth="1"/>
    <col min="9" max="9" width="11.28515625" style="25" bestFit="1" customWidth="1"/>
    <col min="10" max="16384" width="9.140625" style="25"/>
  </cols>
  <sheetData>
    <row r="1" spans="1:5" ht="21" customHeight="1" x14ac:dyDescent="0.25">
      <c r="A1" s="95" t="s">
        <v>108</v>
      </c>
      <c r="B1" s="95"/>
      <c r="C1" s="95"/>
      <c r="D1" s="95"/>
      <c r="E1" s="95"/>
    </row>
    <row r="2" spans="1:5" ht="20.100000000000001" hidden="1" customHeight="1" x14ac:dyDescent="0.25">
      <c r="A2" s="96" t="s">
        <v>146</v>
      </c>
      <c r="B2" s="96"/>
      <c r="C2" s="96"/>
      <c r="D2" s="97"/>
      <c r="E2" s="26"/>
    </row>
    <row r="3" spans="1:5" ht="20.100000000000001" customHeight="1" x14ac:dyDescent="0.25">
      <c r="A3" s="50"/>
      <c r="B3" s="50"/>
      <c r="C3" s="50"/>
      <c r="D3" s="52" t="s">
        <v>25</v>
      </c>
      <c r="E3" s="26"/>
    </row>
    <row r="4" spans="1:5" ht="23.45" customHeight="1" x14ac:dyDescent="0.25">
      <c r="A4" s="98" t="s">
        <v>109</v>
      </c>
      <c r="B4" s="99"/>
      <c r="C4" s="100"/>
      <c r="D4" s="54">
        <f>D5+D6+D7</f>
        <v>1509480.48</v>
      </c>
      <c r="E4" s="26"/>
    </row>
    <row r="5" spans="1:5" ht="23.45" customHeight="1" x14ac:dyDescent="0.25">
      <c r="A5" s="101" t="s">
        <v>68</v>
      </c>
      <c r="B5" s="102"/>
      <c r="C5" s="103"/>
      <c r="D5" s="51">
        <v>1509480.48</v>
      </c>
      <c r="E5" s="26"/>
    </row>
    <row r="6" spans="1:5" ht="23.45" customHeight="1" x14ac:dyDescent="0.25">
      <c r="A6" s="101" t="s">
        <v>69</v>
      </c>
      <c r="B6" s="102"/>
      <c r="C6" s="103"/>
      <c r="D6" s="55"/>
      <c r="E6" s="26"/>
    </row>
    <row r="7" spans="1:5" ht="23.45" customHeight="1" x14ac:dyDescent="0.25">
      <c r="A7" s="101" t="s">
        <v>18</v>
      </c>
      <c r="B7" s="102"/>
      <c r="C7" s="103"/>
      <c r="D7" s="51"/>
      <c r="E7" s="26"/>
    </row>
    <row r="8" spans="1:5" ht="23.45" customHeight="1" x14ac:dyDescent="0.25">
      <c r="A8" s="104"/>
      <c r="B8" s="105"/>
      <c r="C8" s="106"/>
      <c r="D8" s="51"/>
      <c r="E8" s="26"/>
    </row>
    <row r="9" spans="1:5" s="28" customFormat="1" ht="23.45" customHeight="1" x14ac:dyDescent="0.25">
      <c r="A9" s="104" t="s">
        <v>80</v>
      </c>
      <c r="B9" s="105"/>
      <c r="C9" s="105"/>
      <c r="D9" s="106"/>
      <c r="E9" s="27"/>
    </row>
    <row r="10" spans="1:5" s="28" customFormat="1" ht="22.9" customHeight="1" x14ac:dyDescent="0.25">
      <c r="A10" s="53" t="s">
        <v>56</v>
      </c>
      <c r="B10" s="107" t="s">
        <v>57</v>
      </c>
      <c r="C10" s="108"/>
      <c r="D10" s="54">
        <f>D11+D30+D36+D41+D139+D140</f>
        <v>721939.1</v>
      </c>
      <c r="E10" s="27"/>
    </row>
    <row r="11" spans="1:5" s="28" customFormat="1" ht="36.6" customHeight="1" x14ac:dyDescent="0.25">
      <c r="A11" s="42" t="s">
        <v>58</v>
      </c>
      <c r="B11" s="109" t="s">
        <v>112</v>
      </c>
      <c r="C11" s="110"/>
      <c r="D11" s="45">
        <f>SUM(D12:D29)</f>
        <v>621643.13</v>
      </c>
      <c r="E11" s="27"/>
    </row>
    <row r="12" spans="1:5" s="49" customFormat="1" ht="23.1" hidden="1" customHeight="1" x14ac:dyDescent="0.25">
      <c r="A12" s="46"/>
      <c r="B12" s="47"/>
      <c r="C12" s="59" t="s">
        <v>84</v>
      </c>
      <c r="D12" s="58"/>
      <c r="E12" s="48"/>
    </row>
    <row r="13" spans="1:5" s="49" customFormat="1" ht="23.1" hidden="1" customHeight="1" x14ac:dyDescent="0.25">
      <c r="A13" s="46"/>
      <c r="B13" s="47"/>
      <c r="C13" s="59" t="s">
        <v>63</v>
      </c>
      <c r="D13" s="58"/>
      <c r="E13" s="48"/>
    </row>
    <row r="14" spans="1:5" s="49" customFormat="1" ht="23.1" hidden="1" customHeight="1" x14ac:dyDescent="0.25">
      <c r="A14" s="46"/>
      <c r="B14" s="47"/>
      <c r="C14" s="59" t="s">
        <v>32</v>
      </c>
      <c r="D14" s="57"/>
      <c r="E14" s="48"/>
    </row>
    <row r="15" spans="1:5" s="49" customFormat="1" ht="23.1" hidden="1" customHeight="1" x14ac:dyDescent="0.25">
      <c r="A15" s="46"/>
      <c r="B15" s="47"/>
      <c r="C15" s="59" t="s">
        <v>85</v>
      </c>
      <c r="D15" s="57"/>
      <c r="E15" s="48"/>
    </row>
    <row r="16" spans="1:5" s="49" customFormat="1" ht="23.1" hidden="1" customHeight="1" x14ac:dyDescent="0.25">
      <c r="A16" s="46"/>
      <c r="B16" s="47"/>
      <c r="C16" s="59" t="s">
        <v>71</v>
      </c>
      <c r="D16" s="57"/>
      <c r="E16" s="48"/>
    </row>
    <row r="17" spans="1:5" s="49" customFormat="1" ht="23.1" hidden="1" customHeight="1" x14ac:dyDescent="0.25">
      <c r="A17" s="46"/>
      <c r="B17" s="47"/>
      <c r="C17" s="59" t="s">
        <v>86</v>
      </c>
      <c r="D17" s="57"/>
      <c r="E17" s="48"/>
    </row>
    <row r="18" spans="1:5" s="49" customFormat="1" ht="23.1" hidden="1" customHeight="1" x14ac:dyDescent="0.25">
      <c r="A18" s="46"/>
      <c r="B18" s="47"/>
      <c r="C18" s="59" t="s">
        <v>15</v>
      </c>
      <c r="D18" s="57"/>
      <c r="E18" s="48"/>
    </row>
    <row r="19" spans="1:5" s="49" customFormat="1" ht="23.1" hidden="1" customHeight="1" x14ac:dyDescent="0.25">
      <c r="A19" s="46"/>
      <c r="B19" s="47"/>
      <c r="C19" s="59" t="s">
        <v>100</v>
      </c>
      <c r="D19" s="57">
        <v>1623.91</v>
      </c>
      <c r="E19" s="48"/>
    </row>
    <row r="20" spans="1:5" s="49" customFormat="1" ht="23.1" hidden="1" customHeight="1" x14ac:dyDescent="0.25">
      <c r="A20" s="46"/>
      <c r="B20" s="47"/>
      <c r="C20" s="59" t="s">
        <v>70</v>
      </c>
      <c r="D20" s="57"/>
      <c r="E20" s="48"/>
    </row>
    <row r="21" spans="1:5" s="49" customFormat="1" ht="23.1" hidden="1" customHeight="1" x14ac:dyDescent="0.25">
      <c r="A21" s="46"/>
      <c r="B21" s="47"/>
      <c r="C21" s="59" t="s">
        <v>33</v>
      </c>
      <c r="D21" s="57"/>
      <c r="E21" s="48"/>
    </row>
    <row r="22" spans="1:5" s="49" customFormat="1" ht="23.1" hidden="1" customHeight="1" x14ac:dyDescent="0.25">
      <c r="A22" s="46"/>
      <c r="B22" s="47"/>
      <c r="C22" s="59" t="s">
        <v>75</v>
      </c>
      <c r="D22" s="57"/>
      <c r="E22" s="48"/>
    </row>
    <row r="23" spans="1:5" s="49" customFormat="1" ht="23.1" hidden="1" customHeight="1" x14ac:dyDescent="0.25">
      <c r="A23" s="46"/>
      <c r="B23" s="47"/>
      <c r="C23" s="59" t="s">
        <v>47</v>
      </c>
      <c r="D23" s="74">
        <v>556300</v>
      </c>
      <c r="E23" s="48"/>
    </row>
    <row r="24" spans="1:5" s="49" customFormat="1" ht="23.1" hidden="1" customHeight="1" x14ac:dyDescent="0.25">
      <c r="A24" s="46"/>
      <c r="B24" s="47"/>
      <c r="C24" s="59" t="s">
        <v>79</v>
      </c>
      <c r="D24" s="74"/>
      <c r="E24" s="48"/>
    </row>
    <row r="25" spans="1:5" s="49" customFormat="1" ht="23.1" hidden="1" customHeight="1" x14ac:dyDescent="0.25">
      <c r="A25" s="46"/>
      <c r="B25" s="47"/>
      <c r="C25" s="59" t="s">
        <v>76</v>
      </c>
      <c r="D25" s="74"/>
      <c r="E25" s="48"/>
    </row>
    <row r="26" spans="1:5" s="49" customFormat="1" ht="23.1" hidden="1" customHeight="1" x14ac:dyDescent="0.25">
      <c r="A26" s="46"/>
      <c r="B26" s="47"/>
      <c r="C26" s="59" t="s">
        <v>87</v>
      </c>
      <c r="D26" s="74">
        <v>63719.22</v>
      </c>
      <c r="E26" s="48"/>
    </row>
    <row r="27" spans="1:5" s="49" customFormat="1" ht="23.1" hidden="1" customHeight="1" x14ac:dyDescent="0.25">
      <c r="A27" s="46"/>
      <c r="B27" s="47"/>
      <c r="C27" s="59" t="s">
        <v>88</v>
      </c>
      <c r="D27" s="74"/>
      <c r="E27" s="48"/>
    </row>
    <row r="28" spans="1:5" s="49" customFormat="1" ht="23.1" hidden="1" customHeight="1" x14ac:dyDescent="0.25">
      <c r="A28" s="46"/>
      <c r="B28" s="47"/>
      <c r="C28" s="72" t="s">
        <v>0</v>
      </c>
      <c r="D28" s="74"/>
      <c r="E28" s="48"/>
    </row>
    <row r="29" spans="1:5" s="49" customFormat="1" ht="23.1" hidden="1" customHeight="1" x14ac:dyDescent="0.25">
      <c r="A29" s="46"/>
      <c r="B29" s="47"/>
      <c r="C29" s="59" t="s">
        <v>65</v>
      </c>
      <c r="D29" s="74"/>
      <c r="E29" s="48"/>
    </row>
    <row r="30" spans="1:5" s="49" customFormat="1" ht="23.1" customHeight="1" x14ac:dyDescent="0.25">
      <c r="A30" s="42" t="s">
        <v>8</v>
      </c>
      <c r="B30" s="73" t="s">
        <v>77</v>
      </c>
      <c r="C30" s="60"/>
      <c r="D30" s="75">
        <f>D31+D32+D33+D34+D35</f>
        <v>72027.149999999994</v>
      </c>
      <c r="E30" s="48"/>
    </row>
    <row r="31" spans="1:5" s="28" customFormat="1" ht="19.5" hidden="1" customHeight="1" x14ac:dyDescent="0.25">
      <c r="A31" s="42"/>
      <c r="B31" s="111" t="s">
        <v>78</v>
      </c>
      <c r="C31" s="112"/>
      <c r="D31" s="29"/>
      <c r="E31" s="27"/>
    </row>
    <row r="32" spans="1:5" s="28" customFormat="1" ht="19.5" hidden="1" customHeight="1" x14ac:dyDescent="0.25">
      <c r="A32" s="42"/>
      <c r="B32" s="111" t="s">
        <v>15</v>
      </c>
      <c r="C32" s="112"/>
      <c r="D32" s="29"/>
      <c r="E32" s="27"/>
    </row>
    <row r="33" spans="1:5" s="28" customFormat="1" ht="19.5" customHeight="1" x14ac:dyDescent="0.25">
      <c r="A33" s="42"/>
      <c r="B33" s="111" t="s">
        <v>90</v>
      </c>
      <c r="C33" s="112"/>
      <c r="D33" s="29">
        <v>54501.8</v>
      </c>
      <c r="E33" s="27"/>
    </row>
    <row r="34" spans="1:5" s="28" customFormat="1" ht="19.5" customHeight="1" x14ac:dyDescent="0.25">
      <c r="A34" s="42"/>
      <c r="B34" s="111" t="s">
        <v>91</v>
      </c>
      <c r="C34" s="112"/>
      <c r="D34" s="29">
        <v>3498.35</v>
      </c>
      <c r="E34" s="27"/>
    </row>
    <row r="35" spans="1:5" s="28" customFormat="1" ht="19.5" customHeight="1" x14ac:dyDescent="0.25">
      <c r="A35" s="42"/>
      <c r="B35" s="111" t="s">
        <v>71</v>
      </c>
      <c r="C35" s="112"/>
      <c r="D35" s="29">
        <v>14027</v>
      </c>
      <c r="E35" s="27"/>
    </row>
    <row r="36" spans="1:5" s="28" customFormat="1" ht="19.5" customHeight="1" x14ac:dyDescent="0.25">
      <c r="A36" s="42" t="s">
        <v>10</v>
      </c>
      <c r="B36" s="109" t="s">
        <v>77</v>
      </c>
      <c r="C36" s="110"/>
      <c r="D36" s="76">
        <f>D40+D39+D37+D38</f>
        <v>0</v>
      </c>
      <c r="E36" s="27"/>
    </row>
    <row r="37" spans="1:5" s="28" customFormat="1" ht="19.5" hidden="1" customHeight="1" x14ac:dyDescent="0.25">
      <c r="A37" s="42"/>
      <c r="B37" s="111" t="s">
        <v>71</v>
      </c>
      <c r="C37" s="112"/>
      <c r="D37" s="29"/>
      <c r="E37" s="27"/>
    </row>
    <row r="38" spans="1:5" s="28" customFormat="1" ht="19.5" hidden="1" customHeight="1" x14ac:dyDescent="0.25">
      <c r="A38" s="42"/>
      <c r="B38" s="111" t="s">
        <v>106</v>
      </c>
      <c r="C38" s="112"/>
      <c r="D38" s="29"/>
      <c r="E38" s="27"/>
    </row>
    <row r="39" spans="1:5" s="28" customFormat="1" ht="19.5" hidden="1" customHeight="1" x14ac:dyDescent="0.25">
      <c r="A39" s="42"/>
      <c r="B39" s="111" t="s">
        <v>15</v>
      </c>
      <c r="C39" s="112"/>
      <c r="D39" s="29"/>
      <c r="E39" s="27"/>
    </row>
    <row r="40" spans="1:5" s="28" customFormat="1" ht="19.5" hidden="1" customHeight="1" x14ac:dyDescent="0.25">
      <c r="A40" s="42"/>
      <c r="B40" s="111" t="s">
        <v>85</v>
      </c>
      <c r="C40" s="112"/>
      <c r="D40" s="29"/>
      <c r="E40" s="27"/>
    </row>
    <row r="41" spans="1:5" s="28" customFormat="1" ht="19.5" customHeight="1" x14ac:dyDescent="0.25">
      <c r="A41" s="23" t="s">
        <v>26</v>
      </c>
      <c r="B41" s="109" t="s">
        <v>77</v>
      </c>
      <c r="C41" s="110"/>
      <c r="D41" s="75">
        <f>D42+D61+D82+D101+D119+D137</f>
        <v>15834.71</v>
      </c>
      <c r="E41" s="27"/>
    </row>
    <row r="42" spans="1:5" s="28" customFormat="1" ht="19.5" customHeight="1" x14ac:dyDescent="0.25">
      <c r="A42" s="44"/>
      <c r="B42" s="109" t="s">
        <v>83</v>
      </c>
      <c r="C42" s="110"/>
      <c r="D42" s="29">
        <f>D43+D44+D45+D46+D47+D48+D49+D50+D51+D52+D53+D54+D55+D56+D57+D58+D59+D60</f>
        <v>0</v>
      </c>
      <c r="E42" s="27"/>
    </row>
    <row r="43" spans="1:5" s="49" customFormat="1" ht="19.5" hidden="1" customHeight="1" x14ac:dyDescent="0.25">
      <c r="A43" s="46"/>
      <c r="B43" s="46"/>
      <c r="C43" s="72" t="s">
        <v>84</v>
      </c>
      <c r="D43" s="77"/>
      <c r="E43" s="48"/>
    </row>
    <row r="44" spans="1:5" s="49" customFormat="1" ht="19.5" hidden="1" customHeight="1" x14ac:dyDescent="0.25">
      <c r="A44" s="46"/>
      <c r="B44" s="46"/>
      <c r="C44" s="72" t="s">
        <v>63</v>
      </c>
      <c r="D44" s="77"/>
      <c r="E44" s="48"/>
    </row>
    <row r="45" spans="1:5" s="49" customFormat="1" ht="19.5" hidden="1" customHeight="1" x14ac:dyDescent="0.25">
      <c r="A45" s="46"/>
      <c r="B45" s="46"/>
      <c r="C45" s="72" t="s">
        <v>32</v>
      </c>
      <c r="D45" s="77"/>
      <c r="E45" s="48"/>
    </row>
    <row r="46" spans="1:5" s="49" customFormat="1" ht="19.5" hidden="1" customHeight="1" x14ac:dyDescent="0.25">
      <c r="A46" s="46"/>
      <c r="B46" s="46"/>
      <c r="C46" s="72" t="s">
        <v>85</v>
      </c>
      <c r="D46" s="77"/>
      <c r="E46" s="48"/>
    </row>
    <row r="47" spans="1:5" s="49" customFormat="1" ht="19.5" hidden="1" customHeight="1" x14ac:dyDescent="0.25">
      <c r="A47" s="46"/>
      <c r="B47" s="46"/>
      <c r="C47" s="72" t="s">
        <v>71</v>
      </c>
      <c r="D47" s="77"/>
      <c r="E47" s="48"/>
    </row>
    <row r="48" spans="1:5" s="49" customFormat="1" ht="19.5" hidden="1" customHeight="1" x14ac:dyDescent="0.25">
      <c r="A48" s="46"/>
      <c r="B48" s="46"/>
      <c r="C48" s="72" t="s">
        <v>86</v>
      </c>
      <c r="D48" s="77"/>
      <c r="E48" s="48"/>
    </row>
    <row r="49" spans="1:5" s="49" customFormat="1" ht="19.5" hidden="1" customHeight="1" x14ac:dyDescent="0.25">
      <c r="A49" s="46"/>
      <c r="B49" s="46"/>
      <c r="C49" s="72" t="s">
        <v>15</v>
      </c>
      <c r="D49" s="77"/>
      <c r="E49" s="48"/>
    </row>
    <row r="50" spans="1:5" s="49" customFormat="1" ht="19.5" hidden="1" customHeight="1" x14ac:dyDescent="0.25">
      <c r="A50" s="46"/>
      <c r="B50" s="46"/>
      <c r="C50" s="72" t="s">
        <v>74</v>
      </c>
      <c r="D50" s="77"/>
      <c r="E50" s="48"/>
    </row>
    <row r="51" spans="1:5" s="49" customFormat="1" ht="19.5" hidden="1" customHeight="1" x14ac:dyDescent="0.25">
      <c r="A51" s="46"/>
      <c r="B51" s="46"/>
      <c r="C51" s="72" t="s">
        <v>48</v>
      </c>
      <c r="D51" s="77"/>
      <c r="E51" s="48"/>
    </row>
    <row r="52" spans="1:5" s="49" customFormat="1" ht="19.5" hidden="1" customHeight="1" x14ac:dyDescent="0.25">
      <c r="A52" s="46"/>
      <c r="B52" s="46"/>
      <c r="C52" s="72" t="s">
        <v>33</v>
      </c>
      <c r="D52" s="77"/>
      <c r="E52" s="48"/>
    </row>
    <row r="53" spans="1:5" s="49" customFormat="1" ht="19.5" hidden="1" customHeight="1" x14ac:dyDescent="0.25">
      <c r="A53" s="46"/>
      <c r="B53" s="46"/>
      <c r="C53" s="72" t="s">
        <v>75</v>
      </c>
      <c r="D53" s="77"/>
      <c r="E53" s="48"/>
    </row>
    <row r="54" spans="1:5" s="49" customFormat="1" ht="19.5" hidden="1" customHeight="1" x14ac:dyDescent="0.25">
      <c r="A54" s="46"/>
      <c r="B54" s="46"/>
      <c r="C54" s="72" t="s">
        <v>47</v>
      </c>
      <c r="D54" s="77"/>
      <c r="E54" s="48"/>
    </row>
    <row r="55" spans="1:5" s="49" customFormat="1" ht="19.5" hidden="1" customHeight="1" x14ac:dyDescent="0.25">
      <c r="A55" s="46"/>
      <c r="B55" s="46"/>
      <c r="C55" s="72" t="s">
        <v>79</v>
      </c>
      <c r="D55" s="78"/>
      <c r="E55" s="48"/>
    </row>
    <row r="56" spans="1:5" s="49" customFormat="1" ht="19.5" hidden="1" customHeight="1" x14ac:dyDescent="0.25">
      <c r="A56" s="46"/>
      <c r="B56" s="46"/>
      <c r="C56" s="72" t="s">
        <v>76</v>
      </c>
      <c r="D56" s="81"/>
      <c r="E56" s="48"/>
    </row>
    <row r="57" spans="1:5" s="49" customFormat="1" ht="19.5" hidden="1" customHeight="1" x14ac:dyDescent="0.25">
      <c r="A57" s="46"/>
      <c r="B57" s="46"/>
      <c r="C57" s="72" t="s">
        <v>87</v>
      </c>
      <c r="D57" s="78"/>
      <c r="E57" s="48"/>
    </row>
    <row r="58" spans="1:5" s="49" customFormat="1" ht="19.5" hidden="1" customHeight="1" x14ac:dyDescent="0.25">
      <c r="A58" s="46"/>
      <c r="B58" s="46"/>
      <c r="C58" s="72" t="s">
        <v>88</v>
      </c>
      <c r="D58" s="81"/>
      <c r="E58" s="48"/>
    </row>
    <row r="59" spans="1:5" s="49" customFormat="1" ht="19.5" hidden="1" customHeight="1" x14ac:dyDescent="0.25">
      <c r="A59" s="46"/>
      <c r="B59" s="46"/>
      <c r="C59" s="72" t="s">
        <v>0</v>
      </c>
      <c r="D59" s="81"/>
      <c r="E59" s="48"/>
    </row>
    <row r="60" spans="1:5" s="49" customFormat="1" ht="19.5" hidden="1" customHeight="1" x14ac:dyDescent="0.25">
      <c r="A60" s="46"/>
      <c r="B60" s="46"/>
      <c r="C60" s="72" t="s">
        <v>65</v>
      </c>
      <c r="D60" s="77"/>
      <c r="E60" s="48"/>
    </row>
    <row r="61" spans="1:5" s="28" customFormat="1" ht="19.5" customHeight="1" x14ac:dyDescent="0.25">
      <c r="A61" s="23"/>
      <c r="B61" s="111" t="s">
        <v>1</v>
      </c>
      <c r="C61" s="112"/>
      <c r="D61" s="29">
        <f>SUM(D62:D81)</f>
        <v>0</v>
      </c>
      <c r="E61" s="27"/>
    </row>
    <row r="62" spans="1:5" s="49" customFormat="1" ht="19.5" hidden="1" customHeight="1" x14ac:dyDescent="0.25">
      <c r="A62" s="90"/>
      <c r="B62" s="64"/>
      <c r="C62" s="72" t="s">
        <v>84</v>
      </c>
      <c r="D62" s="79"/>
      <c r="E62" s="48"/>
    </row>
    <row r="63" spans="1:5" s="49" customFormat="1" ht="19.5" hidden="1" customHeight="1" x14ac:dyDescent="0.25">
      <c r="A63" s="90"/>
      <c r="B63" s="64"/>
      <c r="C63" s="72" t="s">
        <v>63</v>
      </c>
      <c r="D63" s="79"/>
      <c r="E63" s="48"/>
    </row>
    <row r="64" spans="1:5" s="49" customFormat="1" ht="19.5" hidden="1" customHeight="1" x14ac:dyDescent="0.25">
      <c r="A64" s="90"/>
      <c r="B64" s="64"/>
      <c r="C64" s="72" t="s">
        <v>32</v>
      </c>
      <c r="D64" s="79"/>
      <c r="E64" s="48"/>
    </row>
    <row r="65" spans="1:5" s="49" customFormat="1" ht="19.5" hidden="1" customHeight="1" x14ac:dyDescent="0.25">
      <c r="A65" s="90"/>
      <c r="B65" s="64"/>
      <c r="C65" s="72" t="s">
        <v>85</v>
      </c>
      <c r="D65" s="79"/>
      <c r="E65" s="48"/>
    </row>
    <row r="66" spans="1:5" s="49" customFormat="1" ht="19.5" hidden="1" customHeight="1" x14ac:dyDescent="0.25">
      <c r="A66" s="90"/>
      <c r="B66" s="66"/>
      <c r="C66" s="72" t="s">
        <v>71</v>
      </c>
      <c r="D66" s="79"/>
      <c r="E66" s="48"/>
    </row>
    <row r="67" spans="1:5" s="49" customFormat="1" ht="19.5" hidden="1" customHeight="1" x14ac:dyDescent="0.25">
      <c r="A67" s="90"/>
      <c r="B67" s="66"/>
      <c r="C67" s="72" t="s">
        <v>86</v>
      </c>
      <c r="D67" s="79"/>
      <c r="E67" s="48"/>
    </row>
    <row r="68" spans="1:5" s="49" customFormat="1" ht="19.5" hidden="1" customHeight="1" x14ac:dyDescent="0.25">
      <c r="A68" s="90"/>
      <c r="B68" s="66"/>
      <c r="C68" s="72" t="s">
        <v>15</v>
      </c>
      <c r="D68" s="79"/>
      <c r="E68" s="48"/>
    </row>
    <row r="69" spans="1:5" s="49" customFormat="1" ht="19.5" hidden="1" customHeight="1" x14ac:dyDescent="0.25">
      <c r="A69" s="90"/>
      <c r="B69" s="66"/>
      <c r="C69" s="72" t="s">
        <v>74</v>
      </c>
      <c r="D69" s="79"/>
      <c r="E69" s="48"/>
    </row>
    <row r="70" spans="1:5" s="49" customFormat="1" ht="19.5" hidden="1" customHeight="1" x14ac:dyDescent="0.25">
      <c r="A70" s="90"/>
      <c r="B70" s="66"/>
      <c r="C70" s="72" t="s">
        <v>88</v>
      </c>
      <c r="D70" s="79"/>
      <c r="E70" s="48"/>
    </row>
    <row r="71" spans="1:5" s="49" customFormat="1" ht="19.5" hidden="1" customHeight="1" x14ac:dyDescent="0.25">
      <c r="A71" s="90"/>
      <c r="B71" s="66"/>
      <c r="C71" s="72" t="s">
        <v>76</v>
      </c>
      <c r="D71" s="79"/>
      <c r="E71" s="48"/>
    </row>
    <row r="72" spans="1:5" s="49" customFormat="1" ht="19.5" hidden="1" customHeight="1" x14ac:dyDescent="0.25">
      <c r="A72" s="90"/>
      <c r="B72" s="66"/>
      <c r="C72" s="72" t="s">
        <v>48</v>
      </c>
      <c r="D72" s="79"/>
      <c r="E72" s="48"/>
    </row>
    <row r="73" spans="1:5" s="49" customFormat="1" ht="19.5" hidden="1" customHeight="1" x14ac:dyDescent="0.25">
      <c r="A73" s="90"/>
      <c r="B73" s="66"/>
      <c r="C73" s="72" t="s">
        <v>33</v>
      </c>
      <c r="D73" s="79"/>
      <c r="E73" s="48"/>
    </row>
    <row r="74" spans="1:5" s="49" customFormat="1" ht="19.5" hidden="1" customHeight="1" x14ac:dyDescent="0.25">
      <c r="A74" s="90"/>
      <c r="B74" s="66"/>
      <c r="C74" s="72" t="s">
        <v>75</v>
      </c>
      <c r="D74" s="79"/>
      <c r="E74" s="48"/>
    </row>
    <row r="75" spans="1:5" s="49" customFormat="1" ht="19.5" hidden="1" customHeight="1" x14ac:dyDescent="0.25">
      <c r="A75" s="90"/>
      <c r="B75" s="66"/>
      <c r="C75" s="72" t="s">
        <v>47</v>
      </c>
      <c r="D75" s="79"/>
      <c r="E75" s="48"/>
    </row>
    <row r="76" spans="1:5" s="49" customFormat="1" ht="19.5" hidden="1" customHeight="1" x14ac:dyDescent="0.25">
      <c r="A76" s="90"/>
      <c r="B76" s="66"/>
      <c r="C76" s="72" t="s">
        <v>79</v>
      </c>
      <c r="D76" s="79"/>
      <c r="E76" s="48"/>
    </row>
    <row r="77" spans="1:5" s="49" customFormat="1" ht="19.5" hidden="1" customHeight="1" x14ac:dyDescent="0.25">
      <c r="A77" s="90"/>
      <c r="B77" s="66"/>
      <c r="C77" s="72" t="s">
        <v>76</v>
      </c>
      <c r="D77" s="79"/>
      <c r="E77" s="48"/>
    </row>
    <row r="78" spans="1:5" s="49" customFormat="1" ht="19.5" hidden="1" customHeight="1" x14ac:dyDescent="0.25">
      <c r="A78" s="90"/>
      <c r="B78" s="66"/>
      <c r="C78" s="72" t="s">
        <v>87</v>
      </c>
      <c r="D78" s="79"/>
      <c r="E78" s="48"/>
    </row>
    <row r="79" spans="1:5" s="49" customFormat="1" ht="19.5" hidden="1" customHeight="1" x14ac:dyDescent="0.25">
      <c r="A79" s="90"/>
      <c r="B79" s="66"/>
      <c r="C79" s="72" t="s">
        <v>88</v>
      </c>
      <c r="D79" s="79"/>
      <c r="E79" s="48"/>
    </row>
    <row r="80" spans="1:5" s="49" customFormat="1" ht="19.5" hidden="1" customHeight="1" x14ac:dyDescent="0.25">
      <c r="A80" s="90"/>
      <c r="B80" s="66"/>
      <c r="C80" s="72" t="s">
        <v>0</v>
      </c>
      <c r="D80" s="79"/>
      <c r="E80" s="48"/>
    </row>
    <row r="81" spans="1:9" s="49" customFormat="1" ht="19.5" hidden="1" customHeight="1" x14ac:dyDescent="0.25">
      <c r="A81" s="90"/>
      <c r="B81" s="66"/>
      <c r="C81" s="72" t="s">
        <v>65</v>
      </c>
      <c r="D81" s="79"/>
      <c r="E81" s="48"/>
    </row>
    <row r="82" spans="1:9" s="28" customFormat="1" ht="19.5" customHeight="1" x14ac:dyDescent="0.25">
      <c r="A82" s="23"/>
      <c r="B82" s="111" t="s">
        <v>2</v>
      </c>
      <c r="C82" s="112"/>
      <c r="D82" s="29">
        <f>SUM(D83:D100)</f>
        <v>0</v>
      </c>
      <c r="E82" s="27"/>
    </row>
    <row r="83" spans="1:9" s="49" customFormat="1" ht="31.7" hidden="1" customHeight="1" x14ac:dyDescent="0.25">
      <c r="A83" s="90"/>
      <c r="B83" s="62"/>
      <c r="C83" s="72" t="s">
        <v>84</v>
      </c>
      <c r="D83" s="81"/>
      <c r="E83" s="48"/>
    </row>
    <row r="84" spans="1:9" s="49" customFormat="1" ht="19.5" hidden="1" customHeight="1" x14ac:dyDescent="0.25">
      <c r="A84" s="90"/>
      <c r="B84" s="62"/>
      <c r="C84" s="72" t="s">
        <v>63</v>
      </c>
      <c r="D84" s="79"/>
      <c r="E84" s="48"/>
    </row>
    <row r="85" spans="1:9" s="49" customFormat="1" ht="19.5" hidden="1" customHeight="1" x14ac:dyDescent="0.25">
      <c r="A85" s="90"/>
      <c r="B85" s="62"/>
      <c r="C85" s="72" t="s">
        <v>32</v>
      </c>
      <c r="D85" s="79"/>
      <c r="E85" s="48"/>
    </row>
    <row r="86" spans="1:9" s="49" customFormat="1" ht="19.5" hidden="1" customHeight="1" x14ac:dyDescent="0.25">
      <c r="A86" s="90"/>
      <c r="B86" s="62"/>
      <c r="C86" s="72" t="s">
        <v>85</v>
      </c>
      <c r="D86" s="79"/>
      <c r="E86" s="48"/>
    </row>
    <row r="87" spans="1:9" s="49" customFormat="1" ht="19.5" hidden="1" customHeight="1" x14ac:dyDescent="0.25">
      <c r="A87" s="90"/>
      <c r="B87" s="62"/>
      <c r="C87" s="72" t="s">
        <v>71</v>
      </c>
      <c r="D87" s="79"/>
      <c r="E87" s="48"/>
      <c r="F87" s="61"/>
      <c r="I87" s="61"/>
    </row>
    <row r="88" spans="1:9" s="49" customFormat="1" ht="19.5" hidden="1" customHeight="1" x14ac:dyDescent="0.25">
      <c r="A88" s="90"/>
      <c r="B88" s="62"/>
      <c r="C88" s="72" t="s">
        <v>86</v>
      </c>
      <c r="D88" s="79"/>
      <c r="E88" s="48"/>
    </row>
    <row r="89" spans="1:9" s="49" customFormat="1" ht="19.5" hidden="1" customHeight="1" x14ac:dyDescent="0.25">
      <c r="A89" s="90"/>
      <c r="B89" s="62"/>
      <c r="C89" s="72" t="s">
        <v>15</v>
      </c>
      <c r="D89" s="79"/>
      <c r="E89" s="48"/>
    </row>
    <row r="90" spans="1:9" s="49" customFormat="1" ht="19.5" hidden="1" customHeight="1" x14ac:dyDescent="0.25">
      <c r="A90" s="90"/>
      <c r="B90" s="62"/>
      <c r="C90" s="72" t="s">
        <v>74</v>
      </c>
      <c r="D90" s="79"/>
      <c r="E90" s="48"/>
    </row>
    <row r="91" spans="1:9" s="49" customFormat="1" ht="19.5" hidden="1" customHeight="1" x14ac:dyDescent="0.25">
      <c r="A91" s="90"/>
      <c r="B91" s="62"/>
      <c r="C91" s="59" t="s">
        <v>19</v>
      </c>
      <c r="D91" s="79"/>
      <c r="E91" s="48"/>
    </row>
    <row r="92" spans="1:9" s="49" customFormat="1" ht="19.5" hidden="1" customHeight="1" x14ac:dyDescent="0.25">
      <c r="A92" s="90"/>
      <c r="B92" s="62"/>
      <c r="C92" s="72" t="s">
        <v>33</v>
      </c>
      <c r="D92" s="79"/>
      <c r="E92" s="48"/>
    </row>
    <row r="93" spans="1:9" s="49" customFormat="1" ht="19.5" hidden="1" customHeight="1" x14ac:dyDescent="0.25">
      <c r="A93" s="90"/>
      <c r="B93" s="62"/>
      <c r="C93" s="72" t="s">
        <v>75</v>
      </c>
      <c r="D93" s="79"/>
      <c r="E93" s="48"/>
    </row>
    <row r="94" spans="1:9" s="49" customFormat="1" ht="19.5" hidden="1" customHeight="1" x14ac:dyDescent="0.25">
      <c r="A94" s="90"/>
      <c r="B94" s="62"/>
      <c r="C94" s="72" t="s">
        <v>47</v>
      </c>
      <c r="D94" s="79"/>
      <c r="E94" s="48"/>
    </row>
    <row r="95" spans="1:9" s="49" customFormat="1" ht="19.5" hidden="1" customHeight="1" x14ac:dyDescent="0.25">
      <c r="A95" s="90"/>
      <c r="B95" s="62"/>
      <c r="C95" s="72" t="s">
        <v>79</v>
      </c>
      <c r="D95" s="79"/>
      <c r="E95" s="48"/>
    </row>
    <row r="96" spans="1:9" s="49" customFormat="1" ht="19.5" hidden="1" customHeight="1" x14ac:dyDescent="0.25">
      <c r="A96" s="90"/>
      <c r="B96" s="62"/>
      <c r="C96" s="72" t="s">
        <v>76</v>
      </c>
      <c r="D96" s="79"/>
      <c r="E96" s="48"/>
    </row>
    <row r="97" spans="1:5" s="49" customFormat="1" ht="19.5" hidden="1" customHeight="1" x14ac:dyDescent="0.25">
      <c r="A97" s="90"/>
      <c r="B97" s="62"/>
      <c r="C97" s="72" t="s">
        <v>87</v>
      </c>
      <c r="D97" s="79"/>
      <c r="E97" s="48"/>
    </row>
    <row r="98" spans="1:5" s="49" customFormat="1" ht="19.5" hidden="1" customHeight="1" x14ac:dyDescent="0.25">
      <c r="A98" s="90"/>
      <c r="B98" s="62"/>
      <c r="C98" s="72" t="s">
        <v>88</v>
      </c>
      <c r="D98" s="79"/>
      <c r="E98" s="48"/>
    </row>
    <row r="99" spans="1:5" s="49" customFormat="1" ht="19.5" hidden="1" customHeight="1" x14ac:dyDescent="0.25">
      <c r="A99" s="90"/>
      <c r="B99" s="62"/>
      <c r="C99" s="72" t="s">
        <v>0</v>
      </c>
      <c r="D99" s="79"/>
      <c r="E99" s="48"/>
    </row>
    <row r="100" spans="1:5" s="49" customFormat="1" ht="19.5" hidden="1" customHeight="1" x14ac:dyDescent="0.25">
      <c r="A100" s="90"/>
      <c r="B100" s="62"/>
      <c r="C100" s="72" t="s">
        <v>65</v>
      </c>
      <c r="D100" s="79"/>
      <c r="E100" s="48"/>
    </row>
    <row r="101" spans="1:5" s="28" customFormat="1" ht="19.5" customHeight="1" x14ac:dyDescent="0.25">
      <c r="A101" s="30"/>
      <c r="B101" s="111" t="s">
        <v>81</v>
      </c>
      <c r="C101" s="112"/>
      <c r="D101" s="29">
        <f>D102+D103+D104+D105+D106+D107+D108+D109+D110+D111+D112+D113+D114+D115+D116+D117+D118</f>
        <v>15834.71</v>
      </c>
      <c r="E101" s="27"/>
    </row>
    <row r="102" spans="1:5" s="49" customFormat="1" ht="19.5" hidden="1" customHeight="1" x14ac:dyDescent="0.25">
      <c r="A102" s="90"/>
      <c r="B102" s="70"/>
      <c r="C102" s="89" t="s">
        <v>84</v>
      </c>
      <c r="D102" s="79"/>
      <c r="E102" s="48"/>
    </row>
    <row r="103" spans="1:5" s="49" customFormat="1" ht="19.5" hidden="1" customHeight="1" x14ac:dyDescent="0.25">
      <c r="A103" s="90"/>
      <c r="B103" s="70"/>
      <c r="C103" s="89" t="s">
        <v>63</v>
      </c>
      <c r="D103" s="79"/>
      <c r="E103" s="48"/>
    </row>
    <row r="104" spans="1:5" s="49" customFormat="1" ht="19.5" hidden="1" customHeight="1" x14ac:dyDescent="0.25">
      <c r="A104" s="90"/>
      <c r="B104" s="70"/>
      <c r="C104" s="89" t="s">
        <v>32</v>
      </c>
      <c r="D104" s="79"/>
      <c r="E104" s="48"/>
    </row>
    <row r="105" spans="1:5" s="49" customFormat="1" ht="19.5" hidden="1" customHeight="1" x14ac:dyDescent="0.25">
      <c r="A105" s="90"/>
      <c r="B105" s="70"/>
      <c r="C105" s="89" t="s">
        <v>85</v>
      </c>
      <c r="D105" s="79"/>
      <c r="E105" s="48"/>
    </row>
    <row r="106" spans="1:5" s="49" customFormat="1" ht="19.5" hidden="1" customHeight="1" x14ac:dyDescent="0.25">
      <c r="A106" s="90"/>
      <c r="B106" s="70"/>
      <c r="C106" s="89" t="s">
        <v>71</v>
      </c>
      <c r="D106" s="79"/>
      <c r="E106" s="48"/>
    </row>
    <row r="107" spans="1:5" s="49" customFormat="1" ht="19.5" hidden="1" customHeight="1" x14ac:dyDescent="0.25">
      <c r="A107" s="90"/>
      <c r="B107" s="70"/>
      <c r="C107" s="89" t="s">
        <v>86</v>
      </c>
      <c r="D107" s="79"/>
      <c r="E107" s="48"/>
    </row>
    <row r="108" spans="1:5" s="49" customFormat="1" ht="19.5" hidden="1" customHeight="1" x14ac:dyDescent="0.25">
      <c r="A108" s="90"/>
      <c r="B108" s="70"/>
      <c r="C108" s="89" t="s">
        <v>15</v>
      </c>
      <c r="D108" s="79"/>
      <c r="E108" s="48"/>
    </row>
    <row r="109" spans="1:5" s="49" customFormat="1" ht="19.5" hidden="1" customHeight="1" x14ac:dyDescent="0.25">
      <c r="A109" s="90"/>
      <c r="B109" s="70"/>
      <c r="C109" s="89" t="s">
        <v>74</v>
      </c>
      <c r="D109" s="79">
        <v>15834.71</v>
      </c>
      <c r="E109" s="48"/>
    </row>
    <row r="110" spans="1:5" s="49" customFormat="1" ht="19.5" hidden="1" customHeight="1" x14ac:dyDescent="0.25">
      <c r="A110" s="90"/>
      <c r="B110" s="70"/>
      <c r="C110" s="89" t="s">
        <v>48</v>
      </c>
      <c r="D110" s="79"/>
      <c r="E110" s="48"/>
    </row>
    <row r="111" spans="1:5" s="49" customFormat="1" ht="19.5" hidden="1" customHeight="1" x14ac:dyDescent="0.25">
      <c r="A111" s="90"/>
      <c r="B111" s="70"/>
      <c r="C111" s="89" t="s">
        <v>33</v>
      </c>
      <c r="D111" s="79"/>
      <c r="E111" s="48"/>
    </row>
    <row r="112" spans="1:5" s="49" customFormat="1" ht="19.5" hidden="1" customHeight="1" x14ac:dyDescent="0.25">
      <c r="A112" s="90"/>
      <c r="B112" s="70"/>
      <c r="C112" s="89" t="s">
        <v>75</v>
      </c>
      <c r="D112" s="79"/>
      <c r="E112" s="48"/>
    </row>
    <row r="113" spans="1:8" s="49" customFormat="1" ht="19.5" hidden="1" customHeight="1" x14ac:dyDescent="0.25">
      <c r="A113" s="90"/>
      <c r="B113" s="70"/>
      <c r="C113" s="89" t="s">
        <v>47</v>
      </c>
      <c r="D113" s="79"/>
      <c r="E113" s="48"/>
    </row>
    <row r="114" spans="1:8" s="49" customFormat="1" ht="19.5" hidden="1" customHeight="1" x14ac:dyDescent="0.25">
      <c r="A114" s="90"/>
      <c r="B114" s="70"/>
      <c r="C114" s="89" t="s">
        <v>79</v>
      </c>
      <c r="D114" s="79"/>
      <c r="E114" s="48"/>
    </row>
    <row r="115" spans="1:8" s="49" customFormat="1" ht="19.5" hidden="1" customHeight="1" x14ac:dyDescent="0.25">
      <c r="A115" s="90"/>
      <c r="B115" s="70"/>
      <c r="C115" s="89" t="s">
        <v>76</v>
      </c>
      <c r="D115" s="79"/>
      <c r="E115" s="48"/>
    </row>
    <row r="116" spans="1:8" s="49" customFormat="1" ht="19.5" hidden="1" customHeight="1" x14ac:dyDescent="0.25">
      <c r="A116" s="90"/>
      <c r="B116" s="70"/>
      <c r="C116" s="89" t="s">
        <v>87</v>
      </c>
      <c r="D116" s="79"/>
      <c r="E116" s="48"/>
    </row>
    <row r="117" spans="1:8" s="49" customFormat="1" ht="19.5" hidden="1" customHeight="1" x14ac:dyDescent="0.25">
      <c r="A117" s="90"/>
      <c r="B117" s="70"/>
      <c r="C117" s="89" t="s">
        <v>88</v>
      </c>
      <c r="D117" s="79"/>
      <c r="E117" s="48"/>
    </row>
    <row r="118" spans="1:8" s="49" customFormat="1" ht="19.5" hidden="1" customHeight="1" x14ac:dyDescent="0.25">
      <c r="A118" s="90"/>
      <c r="B118" s="70"/>
      <c r="C118" s="89" t="s">
        <v>65</v>
      </c>
      <c r="D118" s="79"/>
      <c r="E118" s="48"/>
    </row>
    <row r="119" spans="1:8" s="28" customFormat="1" ht="19.5" customHeight="1" x14ac:dyDescent="0.25">
      <c r="A119" s="23"/>
      <c r="B119" s="113" t="s">
        <v>82</v>
      </c>
      <c r="C119" s="114"/>
      <c r="D119" s="29">
        <f>SUM(D120:D136)</f>
        <v>0</v>
      </c>
      <c r="E119" s="27"/>
      <c r="G119" s="31"/>
      <c r="H119" s="31"/>
    </row>
    <row r="120" spans="1:8" s="49" customFormat="1" ht="19.5" hidden="1" customHeight="1" x14ac:dyDescent="0.25">
      <c r="A120" s="90"/>
      <c r="B120" s="70"/>
      <c r="C120" s="72" t="s">
        <v>84</v>
      </c>
      <c r="D120" s="77"/>
      <c r="E120" s="48"/>
    </row>
    <row r="121" spans="1:8" s="49" customFormat="1" ht="19.5" hidden="1" customHeight="1" x14ac:dyDescent="0.25">
      <c r="A121" s="90"/>
      <c r="B121" s="70"/>
      <c r="C121" s="72" t="s">
        <v>63</v>
      </c>
      <c r="D121" s="77"/>
      <c r="E121" s="48"/>
    </row>
    <row r="122" spans="1:8" s="49" customFormat="1" ht="19.5" hidden="1" customHeight="1" x14ac:dyDescent="0.25">
      <c r="A122" s="90"/>
      <c r="B122" s="70"/>
      <c r="C122" s="72" t="s">
        <v>32</v>
      </c>
      <c r="D122" s="77"/>
      <c r="E122" s="48"/>
    </row>
    <row r="123" spans="1:8" s="49" customFormat="1" ht="19.5" hidden="1" customHeight="1" x14ac:dyDescent="0.25">
      <c r="A123" s="90"/>
      <c r="B123" s="70"/>
      <c r="C123" s="72" t="s">
        <v>85</v>
      </c>
      <c r="D123" s="77"/>
      <c r="E123" s="48"/>
    </row>
    <row r="124" spans="1:8" s="49" customFormat="1" ht="19.5" hidden="1" customHeight="1" x14ac:dyDescent="0.25">
      <c r="A124" s="90"/>
      <c r="B124" s="70"/>
      <c r="C124" s="72" t="s">
        <v>71</v>
      </c>
      <c r="D124" s="77"/>
      <c r="E124" s="48"/>
    </row>
    <row r="125" spans="1:8" s="49" customFormat="1" ht="19.5" hidden="1" customHeight="1" x14ac:dyDescent="0.25">
      <c r="A125" s="90"/>
      <c r="B125" s="70"/>
      <c r="C125" s="72" t="s">
        <v>86</v>
      </c>
      <c r="D125" s="77"/>
      <c r="E125" s="48"/>
    </row>
    <row r="126" spans="1:8" s="49" customFormat="1" ht="19.5" hidden="1" customHeight="1" x14ac:dyDescent="0.25">
      <c r="A126" s="90"/>
      <c r="B126" s="70"/>
      <c r="C126" s="72" t="s">
        <v>15</v>
      </c>
      <c r="D126" s="77"/>
      <c r="E126" s="48"/>
    </row>
    <row r="127" spans="1:8" s="49" customFormat="1" ht="19.5" hidden="1" customHeight="1" x14ac:dyDescent="0.25">
      <c r="A127" s="90"/>
      <c r="B127" s="70"/>
      <c r="C127" s="72" t="s">
        <v>74</v>
      </c>
      <c r="D127" s="77"/>
      <c r="E127" s="48"/>
    </row>
    <row r="128" spans="1:8" s="49" customFormat="1" ht="19.5" hidden="1" customHeight="1" x14ac:dyDescent="0.25">
      <c r="A128" s="90"/>
      <c r="B128" s="70"/>
      <c r="C128" s="72" t="s">
        <v>48</v>
      </c>
      <c r="D128" s="77"/>
      <c r="E128" s="48"/>
    </row>
    <row r="129" spans="1:5" s="49" customFormat="1" ht="19.5" hidden="1" customHeight="1" x14ac:dyDescent="0.25">
      <c r="A129" s="90"/>
      <c r="B129" s="70"/>
      <c r="C129" s="72" t="s">
        <v>33</v>
      </c>
      <c r="D129" s="77"/>
      <c r="E129" s="48"/>
    </row>
    <row r="130" spans="1:5" s="49" customFormat="1" ht="19.5" hidden="1" customHeight="1" x14ac:dyDescent="0.25">
      <c r="A130" s="90"/>
      <c r="B130" s="70"/>
      <c r="C130" s="72" t="s">
        <v>75</v>
      </c>
      <c r="D130" s="77"/>
      <c r="E130" s="48"/>
    </row>
    <row r="131" spans="1:5" s="49" customFormat="1" ht="19.5" hidden="1" customHeight="1" x14ac:dyDescent="0.25">
      <c r="A131" s="90"/>
      <c r="B131" s="70"/>
      <c r="C131" s="72" t="s">
        <v>47</v>
      </c>
      <c r="D131" s="77"/>
      <c r="E131" s="48"/>
    </row>
    <row r="132" spans="1:5" s="49" customFormat="1" ht="19.5" hidden="1" customHeight="1" x14ac:dyDescent="0.25">
      <c r="A132" s="90"/>
      <c r="B132" s="70"/>
      <c r="C132" s="72" t="s">
        <v>79</v>
      </c>
      <c r="D132" s="77"/>
      <c r="E132" s="48"/>
    </row>
    <row r="133" spans="1:5" s="49" customFormat="1" ht="19.5" hidden="1" customHeight="1" x14ac:dyDescent="0.25">
      <c r="A133" s="90"/>
      <c r="B133" s="70"/>
      <c r="C133" s="72" t="s">
        <v>76</v>
      </c>
      <c r="D133" s="77"/>
      <c r="E133" s="48"/>
    </row>
    <row r="134" spans="1:5" s="49" customFormat="1" ht="19.5" hidden="1" customHeight="1" x14ac:dyDescent="0.25">
      <c r="A134" s="90"/>
      <c r="B134" s="70"/>
      <c r="C134" s="72" t="s">
        <v>87</v>
      </c>
      <c r="D134" s="77"/>
      <c r="E134" s="48"/>
    </row>
    <row r="135" spans="1:5" s="49" customFormat="1" ht="19.5" hidden="1" customHeight="1" x14ac:dyDescent="0.25">
      <c r="A135" s="90"/>
      <c r="B135" s="70"/>
      <c r="C135" s="72" t="s">
        <v>88</v>
      </c>
      <c r="D135" s="77"/>
      <c r="E135" s="48"/>
    </row>
    <row r="136" spans="1:5" s="49" customFormat="1" ht="19.5" hidden="1" customHeight="1" x14ac:dyDescent="0.25">
      <c r="A136" s="90"/>
      <c r="B136" s="70"/>
      <c r="C136" s="72" t="s">
        <v>65</v>
      </c>
      <c r="D136" s="77"/>
      <c r="E136" s="48"/>
    </row>
    <row r="137" spans="1:5" s="49" customFormat="1" ht="28.5" customHeight="1" x14ac:dyDescent="0.25">
      <c r="A137" s="90"/>
      <c r="B137" s="111" t="s">
        <v>98</v>
      </c>
      <c r="C137" s="112"/>
      <c r="D137" s="71">
        <f>D138</f>
        <v>0</v>
      </c>
      <c r="E137" s="48"/>
    </row>
    <row r="138" spans="1:5" s="49" customFormat="1" ht="28.5" hidden="1" customHeight="1" x14ac:dyDescent="0.25">
      <c r="A138" s="90"/>
      <c r="B138" s="64"/>
      <c r="C138" s="65" t="s">
        <v>99</v>
      </c>
      <c r="D138" s="80"/>
      <c r="E138" s="48"/>
    </row>
    <row r="139" spans="1:5" s="28" customFormat="1" x14ac:dyDescent="0.25">
      <c r="A139" s="24" t="s">
        <v>59</v>
      </c>
      <c r="B139" s="109" t="s">
        <v>132</v>
      </c>
      <c r="C139" s="110"/>
      <c r="D139" s="21">
        <v>12138.9</v>
      </c>
      <c r="E139" s="27"/>
    </row>
    <row r="140" spans="1:5" s="28" customFormat="1" ht="28.5" customHeight="1" x14ac:dyDescent="0.25">
      <c r="A140" s="93"/>
      <c r="B140" s="116" t="s">
        <v>136</v>
      </c>
      <c r="C140" s="117"/>
      <c r="D140" s="21">
        <v>295.20999999999998</v>
      </c>
      <c r="E140" s="27"/>
    </row>
    <row r="141" spans="1:5" s="28" customFormat="1" ht="28.5" hidden="1" customHeight="1" x14ac:dyDescent="0.25">
      <c r="A141" s="115"/>
      <c r="B141" s="116"/>
      <c r="C141" s="117"/>
      <c r="D141" s="63"/>
      <c r="E141" s="27"/>
    </row>
    <row r="142" spans="1:5" s="28" customFormat="1" ht="28.5" hidden="1" customHeight="1" x14ac:dyDescent="0.25">
      <c r="A142" s="94"/>
      <c r="B142" s="116"/>
      <c r="C142" s="117"/>
      <c r="D142" s="63"/>
      <c r="E142" s="27"/>
    </row>
    <row r="143" spans="1:5" s="33" customFormat="1" ht="27.6" customHeight="1" x14ac:dyDescent="0.25">
      <c r="A143" s="67" t="s">
        <v>23</v>
      </c>
      <c r="B143" s="98" t="s">
        <v>60</v>
      </c>
      <c r="C143" s="100"/>
      <c r="D143" s="68">
        <f>SUM(D144:E201)</f>
        <v>1912298.8600000003</v>
      </c>
      <c r="E143" s="32"/>
    </row>
    <row r="144" spans="1:5" s="33" customFormat="1" ht="16.899999999999999" customHeight="1" x14ac:dyDescent="0.25">
      <c r="A144" s="129" t="s">
        <v>74</v>
      </c>
      <c r="B144" s="109" t="s">
        <v>92</v>
      </c>
      <c r="C144" s="110"/>
      <c r="D144" s="88">
        <f>200+170+1500+1000+6500+4100+300+330+350+500</f>
        <v>14950</v>
      </c>
      <c r="E144" s="34"/>
    </row>
    <row r="145" spans="1:5" s="33" customFormat="1" ht="16.899999999999999" customHeight="1" x14ac:dyDescent="0.25">
      <c r="A145" s="129"/>
      <c r="B145" s="109" t="s">
        <v>46</v>
      </c>
      <c r="C145" s="110"/>
      <c r="D145" s="88">
        <f>60+2319+14289.83+1798.98+1026+825+60+8743.61</f>
        <v>29122.420000000002</v>
      </c>
      <c r="E145" s="34"/>
    </row>
    <row r="146" spans="1:5" s="33" customFormat="1" ht="16.899999999999999" customHeight="1" x14ac:dyDescent="0.25">
      <c r="A146" s="129"/>
      <c r="B146" s="109" t="s">
        <v>130</v>
      </c>
      <c r="C146" s="110"/>
      <c r="D146" s="88">
        <f>6945+1687.84+7990+19997.98+15000+8005+19997.98+54880.32+20119.68</f>
        <v>154623.79999999999</v>
      </c>
      <c r="E146" s="34"/>
    </row>
    <row r="147" spans="1:5" s="33" customFormat="1" ht="16.899999999999999" customHeight="1" x14ac:dyDescent="0.25">
      <c r="A147" s="129"/>
      <c r="B147" s="109" t="s">
        <v>145</v>
      </c>
      <c r="C147" s="110"/>
      <c r="D147" s="88">
        <v>9680</v>
      </c>
      <c r="E147" s="34"/>
    </row>
    <row r="148" spans="1:5" s="33" customFormat="1" ht="34.9" customHeight="1" x14ac:dyDescent="0.25">
      <c r="A148" s="129"/>
      <c r="B148" s="109" t="s">
        <v>140</v>
      </c>
      <c r="C148" s="110"/>
      <c r="D148" s="88">
        <f>53205+103410.5</f>
        <v>156615.5</v>
      </c>
      <c r="E148" s="34"/>
    </row>
    <row r="149" spans="1:5" s="33" customFormat="1" ht="16.899999999999999" customHeight="1" x14ac:dyDescent="0.25">
      <c r="A149" s="129"/>
      <c r="B149" s="109" t="s">
        <v>129</v>
      </c>
      <c r="C149" s="110"/>
      <c r="D149" s="88">
        <f>10743+5046+133269.5</f>
        <v>149058.5</v>
      </c>
      <c r="E149" s="34"/>
    </row>
    <row r="150" spans="1:5" s="33" customFormat="1" ht="16.899999999999999" customHeight="1" x14ac:dyDescent="0.25">
      <c r="A150" s="129"/>
      <c r="B150" s="109" t="s">
        <v>122</v>
      </c>
      <c r="C150" s="110"/>
      <c r="D150" s="88">
        <f>7500+9450</f>
        <v>16950</v>
      </c>
      <c r="E150" s="34"/>
    </row>
    <row r="151" spans="1:5" s="33" customFormat="1" ht="16.899999999999999" customHeight="1" x14ac:dyDescent="0.25">
      <c r="A151" s="129"/>
      <c r="B151" s="109" t="s">
        <v>141</v>
      </c>
      <c r="C151" s="110"/>
      <c r="D151" s="88">
        <v>9450</v>
      </c>
      <c r="E151" s="34"/>
    </row>
    <row r="152" spans="1:5" s="33" customFormat="1" ht="16.899999999999999" customHeight="1" x14ac:dyDescent="0.25">
      <c r="A152" s="129"/>
      <c r="B152" s="109" t="s">
        <v>142</v>
      </c>
      <c r="C152" s="110"/>
      <c r="D152" s="88">
        <f>250</f>
        <v>250</v>
      </c>
      <c r="E152" s="34"/>
    </row>
    <row r="153" spans="1:5" s="33" customFormat="1" ht="16.899999999999999" customHeight="1" x14ac:dyDescent="0.25">
      <c r="A153" s="129"/>
      <c r="B153" s="109" t="s">
        <v>123</v>
      </c>
      <c r="C153" s="110"/>
      <c r="D153" s="88">
        <v>77000</v>
      </c>
      <c r="E153" s="34"/>
    </row>
    <row r="154" spans="1:5" s="33" customFormat="1" ht="37.9" customHeight="1" x14ac:dyDescent="0.25">
      <c r="A154" s="129"/>
      <c r="B154" s="109" t="s">
        <v>143</v>
      </c>
      <c r="C154" s="110"/>
      <c r="D154" s="88">
        <v>18194.5</v>
      </c>
      <c r="E154" s="34"/>
    </row>
    <row r="155" spans="1:5" s="33" customFormat="1" ht="16.899999999999999" customHeight="1" x14ac:dyDescent="0.25">
      <c r="A155" s="129"/>
      <c r="B155" s="109" t="s">
        <v>124</v>
      </c>
      <c r="C155" s="110"/>
      <c r="D155" s="88">
        <v>10400</v>
      </c>
      <c r="E155" s="34"/>
    </row>
    <row r="156" spans="1:5" s="33" customFormat="1" ht="16.899999999999999" customHeight="1" x14ac:dyDescent="0.25">
      <c r="A156" s="129"/>
      <c r="B156" s="109" t="s">
        <v>125</v>
      </c>
      <c r="C156" s="110"/>
      <c r="D156" s="88">
        <v>2100</v>
      </c>
      <c r="E156" s="34"/>
    </row>
    <row r="157" spans="1:5" s="33" customFormat="1" ht="16.899999999999999" customHeight="1" x14ac:dyDescent="0.25">
      <c r="A157" s="129"/>
      <c r="B157" s="109" t="s">
        <v>126</v>
      </c>
      <c r="C157" s="110"/>
      <c r="D157" s="88">
        <v>13312.64</v>
      </c>
      <c r="E157" s="34"/>
    </row>
    <row r="158" spans="1:5" s="33" customFormat="1" ht="16.899999999999999" customHeight="1" x14ac:dyDescent="0.25">
      <c r="A158" s="129"/>
      <c r="B158" s="109" t="s">
        <v>127</v>
      </c>
      <c r="C158" s="110"/>
      <c r="D158" s="88">
        <v>74988</v>
      </c>
      <c r="E158" s="34"/>
    </row>
    <row r="159" spans="1:5" s="33" customFormat="1" ht="16.899999999999999" customHeight="1" x14ac:dyDescent="0.25">
      <c r="A159" s="129"/>
      <c r="B159" s="109" t="s">
        <v>128</v>
      </c>
      <c r="C159" s="110"/>
      <c r="D159" s="88">
        <v>3605</v>
      </c>
      <c r="E159" s="34"/>
    </row>
    <row r="160" spans="1:5" s="33" customFormat="1" ht="16.899999999999999" customHeight="1" x14ac:dyDescent="0.25">
      <c r="A160" s="83" t="s">
        <v>71</v>
      </c>
      <c r="B160" s="109" t="s">
        <v>131</v>
      </c>
      <c r="C160" s="110"/>
      <c r="D160" s="88">
        <v>9069.1</v>
      </c>
      <c r="E160" s="34"/>
    </row>
    <row r="161" spans="1:5" s="33" customFormat="1" ht="25.15" customHeight="1" x14ac:dyDescent="0.25">
      <c r="A161" s="93" t="s">
        <v>47</v>
      </c>
      <c r="B161" s="109" t="s">
        <v>110</v>
      </c>
      <c r="C161" s="110"/>
      <c r="D161" s="88">
        <v>746.46</v>
      </c>
      <c r="E161" s="34"/>
    </row>
    <row r="162" spans="1:5" s="33" customFormat="1" ht="19.899999999999999" customHeight="1" x14ac:dyDescent="0.25">
      <c r="A162" s="115"/>
      <c r="B162" s="109" t="s">
        <v>111</v>
      </c>
      <c r="C162" s="110"/>
      <c r="D162" s="88">
        <v>462</v>
      </c>
      <c r="E162" s="34"/>
    </row>
    <row r="163" spans="1:5" s="33" customFormat="1" ht="34.9" customHeight="1" x14ac:dyDescent="0.25">
      <c r="A163" s="115"/>
      <c r="B163" s="109" t="s">
        <v>113</v>
      </c>
      <c r="C163" s="110"/>
      <c r="D163" s="88">
        <v>1300</v>
      </c>
      <c r="E163" s="34"/>
    </row>
    <row r="164" spans="1:5" s="33" customFormat="1" ht="18.600000000000001" customHeight="1" x14ac:dyDescent="0.25">
      <c r="A164" s="115"/>
      <c r="B164" s="109" t="s">
        <v>114</v>
      </c>
      <c r="C164" s="110"/>
      <c r="D164" s="88">
        <v>197500</v>
      </c>
      <c r="E164" s="34"/>
    </row>
    <row r="165" spans="1:5" s="33" customFormat="1" ht="28.9" customHeight="1" x14ac:dyDescent="0.25">
      <c r="A165" s="115"/>
      <c r="B165" s="109" t="s">
        <v>115</v>
      </c>
      <c r="C165" s="110"/>
      <c r="D165" s="88">
        <v>97000</v>
      </c>
      <c r="E165" s="34"/>
    </row>
    <row r="166" spans="1:5" s="33" customFormat="1" ht="48" customHeight="1" x14ac:dyDescent="0.25">
      <c r="A166" s="115"/>
      <c r="B166" s="109" t="s">
        <v>116</v>
      </c>
      <c r="C166" s="110"/>
      <c r="D166" s="88">
        <v>21224.69</v>
      </c>
      <c r="E166" s="34"/>
    </row>
    <row r="167" spans="1:5" s="33" customFormat="1" ht="27.6" customHeight="1" x14ac:dyDescent="0.25">
      <c r="A167" s="115"/>
      <c r="B167" s="109" t="s">
        <v>117</v>
      </c>
      <c r="C167" s="110"/>
      <c r="D167" s="88">
        <v>40000</v>
      </c>
      <c r="E167" s="34"/>
    </row>
    <row r="168" spans="1:5" s="33" customFormat="1" ht="27.6" customHeight="1" x14ac:dyDescent="0.25">
      <c r="A168" s="115"/>
      <c r="B168" s="109" t="s">
        <v>105</v>
      </c>
      <c r="C168" s="110"/>
      <c r="D168" s="88">
        <v>3300</v>
      </c>
      <c r="E168" s="34"/>
    </row>
    <row r="169" spans="1:5" s="33" customFormat="1" ht="36.6" customHeight="1" x14ac:dyDescent="0.25">
      <c r="A169" s="94"/>
      <c r="B169" s="109" t="s">
        <v>118</v>
      </c>
      <c r="C169" s="110"/>
      <c r="D169" s="88">
        <v>12500</v>
      </c>
      <c r="E169" s="34"/>
    </row>
    <row r="170" spans="1:5" s="33" customFormat="1" ht="24.6" customHeight="1" x14ac:dyDescent="0.25">
      <c r="A170" s="82" t="s">
        <v>103</v>
      </c>
      <c r="B170" s="109" t="s">
        <v>119</v>
      </c>
      <c r="C170" s="110"/>
      <c r="D170" s="88">
        <v>6450</v>
      </c>
      <c r="E170" s="34"/>
    </row>
    <row r="171" spans="1:5" s="33" customFormat="1" ht="38.450000000000003" customHeight="1" x14ac:dyDescent="0.25">
      <c r="A171" s="93" t="s">
        <v>79</v>
      </c>
      <c r="B171" s="109" t="s">
        <v>121</v>
      </c>
      <c r="C171" s="110"/>
      <c r="D171" s="88">
        <v>9902.35</v>
      </c>
      <c r="E171" s="34"/>
    </row>
    <row r="172" spans="1:5" s="33" customFormat="1" ht="42" customHeight="1" x14ac:dyDescent="0.25">
      <c r="A172" s="94"/>
      <c r="B172" s="109" t="s">
        <v>120</v>
      </c>
      <c r="C172" s="110"/>
      <c r="D172" s="88">
        <v>18888.22</v>
      </c>
      <c r="E172" s="34"/>
    </row>
    <row r="173" spans="1:5" s="33" customFormat="1" ht="42" customHeight="1" x14ac:dyDescent="0.25">
      <c r="A173" s="41" t="s">
        <v>107</v>
      </c>
      <c r="B173" s="109" t="s">
        <v>133</v>
      </c>
      <c r="C173" s="110"/>
      <c r="D173" s="88">
        <v>11413.12</v>
      </c>
      <c r="E173" s="34"/>
    </row>
    <row r="174" spans="1:5" s="33" customFormat="1" ht="16.899999999999999" customHeight="1" x14ac:dyDescent="0.25">
      <c r="A174" s="93" t="s">
        <v>0</v>
      </c>
      <c r="B174" s="109" t="s">
        <v>97</v>
      </c>
      <c r="C174" s="110"/>
      <c r="D174" s="88">
        <v>567</v>
      </c>
      <c r="E174" s="34"/>
    </row>
    <row r="175" spans="1:5" s="33" customFormat="1" ht="16.899999999999999" customHeight="1" x14ac:dyDescent="0.25">
      <c r="A175" s="94"/>
      <c r="B175" s="109" t="s">
        <v>101</v>
      </c>
      <c r="C175" s="110"/>
      <c r="D175" s="88">
        <v>500</v>
      </c>
      <c r="E175" s="34"/>
    </row>
    <row r="176" spans="1:5" s="33" customFormat="1" ht="18" customHeight="1" x14ac:dyDescent="0.25">
      <c r="A176" s="115"/>
      <c r="B176" s="109" t="s">
        <v>134</v>
      </c>
      <c r="C176" s="110"/>
      <c r="D176" s="88">
        <v>7890</v>
      </c>
      <c r="E176" s="34"/>
    </row>
    <row r="177" spans="1:5" s="33" customFormat="1" ht="18" customHeight="1" x14ac:dyDescent="0.25">
      <c r="A177" s="115"/>
      <c r="B177" s="109" t="s">
        <v>45</v>
      </c>
      <c r="C177" s="110"/>
      <c r="D177" s="88">
        <v>58</v>
      </c>
      <c r="E177" s="34"/>
    </row>
    <row r="178" spans="1:5" s="33" customFormat="1" ht="18" customHeight="1" x14ac:dyDescent="0.25">
      <c r="A178" s="115"/>
      <c r="B178" s="109" t="s">
        <v>144</v>
      </c>
      <c r="C178" s="110"/>
      <c r="D178" s="88">
        <v>570</v>
      </c>
      <c r="E178" s="34"/>
    </row>
    <row r="179" spans="1:5" s="33" customFormat="1" ht="18" customHeight="1" x14ac:dyDescent="0.25">
      <c r="A179" s="94"/>
      <c r="B179" s="109" t="s">
        <v>101</v>
      </c>
      <c r="C179" s="110"/>
      <c r="D179" s="88">
        <v>1500</v>
      </c>
      <c r="E179" s="34"/>
    </row>
    <row r="180" spans="1:5" s="33" customFormat="1" ht="18" customHeight="1" x14ac:dyDescent="0.25">
      <c r="A180" s="93" t="s">
        <v>48</v>
      </c>
      <c r="B180" s="109" t="s">
        <v>135</v>
      </c>
      <c r="C180" s="110"/>
      <c r="D180" s="88">
        <v>4900</v>
      </c>
      <c r="E180" s="34"/>
    </row>
    <row r="181" spans="1:5" s="33" customFormat="1" ht="18" customHeight="1" x14ac:dyDescent="0.25">
      <c r="A181" s="94"/>
      <c r="B181" s="109" t="s">
        <v>46</v>
      </c>
      <c r="C181" s="110"/>
      <c r="D181" s="88">
        <v>153.30000000000001</v>
      </c>
      <c r="E181" s="34"/>
    </row>
    <row r="182" spans="1:5" s="33" customFormat="1" ht="18" customHeight="1" x14ac:dyDescent="0.25">
      <c r="A182" s="93" t="s">
        <v>15</v>
      </c>
      <c r="B182" s="109" t="s">
        <v>64</v>
      </c>
      <c r="C182" s="110"/>
      <c r="D182" s="88">
        <v>13284</v>
      </c>
      <c r="E182" s="34"/>
    </row>
    <row r="183" spans="1:5" s="33" customFormat="1" ht="18" customHeight="1" x14ac:dyDescent="0.25">
      <c r="A183" s="115"/>
      <c r="B183" s="109" t="s">
        <v>96</v>
      </c>
      <c r="C183" s="110"/>
      <c r="D183" s="88">
        <v>4722</v>
      </c>
      <c r="E183" s="34"/>
    </row>
    <row r="184" spans="1:5" s="33" customFormat="1" ht="18" customHeight="1" x14ac:dyDescent="0.25">
      <c r="A184" s="115"/>
      <c r="B184" s="109" t="s">
        <v>72</v>
      </c>
      <c r="C184" s="110"/>
      <c r="D184" s="88">
        <v>3879.5</v>
      </c>
      <c r="E184" s="34"/>
    </row>
    <row r="185" spans="1:5" s="33" customFormat="1" ht="18" customHeight="1" x14ac:dyDescent="0.25">
      <c r="A185" s="115"/>
      <c r="B185" s="109" t="s">
        <v>137</v>
      </c>
      <c r="C185" s="110"/>
      <c r="D185" s="88">
        <v>10073.1</v>
      </c>
      <c r="E185" s="34"/>
    </row>
    <row r="186" spans="1:5" s="33" customFormat="1" ht="18" customHeight="1" x14ac:dyDescent="0.25">
      <c r="A186" s="115"/>
      <c r="B186" s="109" t="s">
        <v>102</v>
      </c>
      <c r="C186" s="110"/>
      <c r="D186" s="88">
        <v>852.25</v>
      </c>
      <c r="E186" s="34"/>
    </row>
    <row r="187" spans="1:5" s="33" customFormat="1" ht="18" customHeight="1" x14ac:dyDescent="0.25">
      <c r="A187" s="115"/>
      <c r="B187" s="109" t="s">
        <v>73</v>
      </c>
      <c r="C187" s="110"/>
      <c r="D187" s="88">
        <v>667.87</v>
      </c>
      <c r="E187" s="34"/>
    </row>
    <row r="188" spans="1:5" s="33" customFormat="1" ht="18" customHeight="1" x14ac:dyDescent="0.25">
      <c r="A188" s="115"/>
      <c r="B188" s="109" t="s">
        <v>138</v>
      </c>
      <c r="C188" s="110"/>
      <c r="D188" s="88">
        <v>1423.2</v>
      </c>
      <c r="E188" s="34"/>
    </row>
    <row r="189" spans="1:5" s="33" customFormat="1" ht="18" customHeight="1" x14ac:dyDescent="0.25">
      <c r="A189" s="94"/>
      <c r="B189" s="109" t="s">
        <v>139</v>
      </c>
      <c r="C189" s="110"/>
      <c r="D189" s="88">
        <v>34996</v>
      </c>
      <c r="E189" s="34"/>
    </row>
    <row r="190" spans="1:5" s="33" customFormat="1" ht="18" customHeight="1" x14ac:dyDescent="0.25">
      <c r="A190" s="41" t="s">
        <v>12</v>
      </c>
      <c r="B190" s="122" t="s">
        <v>152</v>
      </c>
      <c r="C190" s="123"/>
      <c r="D190" s="56">
        <v>187560</v>
      </c>
      <c r="E190" s="34"/>
    </row>
    <row r="191" spans="1:5" s="33" customFormat="1" ht="18" customHeight="1" x14ac:dyDescent="0.25">
      <c r="A191" s="41"/>
      <c r="B191" s="122" t="s">
        <v>153</v>
      </c>
      <c r="C191" s="123"/>
      <c r="D191" s="56">
        <v>189880</v>
      </c>
      <c r="E191" s="34"/>
    </row>
    <row r="192" spans="1:5" s="33" customFormat="1" ht="18" customHeight="1" x14ac:dyDescent="0.25">
      <c r="A192" s="41"/>
      <c r="B192" s="122" t="s">
        <v>154</v>
      </c>
      <c r="C192" s="123"/>
      <c r="D192" s="56">
        <v>3300</v>
      </c>
      <c r="E192" s="34"/>
    </row>
    <row r="193" spans="1:7" s="33" customFormat="1" ht="18" customHeight="1" x14ac:dyDescent="0.25">
      <c r="A193" s="41"/>
      <c r="B193" s="123" t="s">
        <v>155</v>
      </c>
      <c r="C193" s="132"/>
      <c r="D193" s="56">
        <v>2448</v>
      </c>
      <c r="E193" s="34"/>
    </row>
    <row r="194" spans="1:7" s="33" customFormat="1" ht="18" customHeight="1" x14ac:dyDescent="0.25">
      <c r="A194" s="41"/>
      <c r="B194" s="123" t="s">
        <v>156</v>
      </c>
      <c r="C194" s="132"/>
      <c r="D194" s="56">
        <v>92130</v>
      </c>
      <c r="E194" s="34"/>
    </row>
    <row r="195" spans="1:7" s="33" customFormat="1" ht="18" customHeight="1" x14ac:dyDescent="0.25">
      <c r="A195" s="41"/>
      <c r="B195" s="123" t="s">
        <v>157</v>
      </c>
      <c r="C195" s="132"/>
      <c r="D195" s="56">
        <v>23234.05</v>
      </c>
      <c r="E195" s="34"/>
    </row>
    <row r="196" spans="1:7" s="33" customFormat="1" ht="18" customHeight="1" x14ac:dyDescent="0.25">
      <c r="A196" s="41"/>
      <c r="B196" s="123" t="s">
        <v>158</v>
      </c>
      <c r="C196" s="132"/>
      <c r="D196" s="56">
        <v>25500</v>
      </c>
      <c r="E196" s="34"/>
    </row>
    <row r="197" spans="1:7" s="33" customFormat="1" ht="18" customHeight="1" x14ac:dyDescent="0.25">
      <c r="A197" s="41"/>
      <c r="B197" s="123" t="s">
        <v>159</v>
      </c>
      <c r="C197" s="132"/>
      <c r="D197" s="56">
        <v>69457.210000000006</v>
      </c>
      <c r="E197" s="34"/>
    </row>
    <row r="198" spans="1:7" s="33" customFormat="1" ht="18" customHeight="1" x14ac:dyDescent="0.25">
      <c r="A198" s="41"/>
      <c r="B198" s="123" t="s">
        <v>155</v>
      </c>
      <c r="C198" s="132"/>
      <c r="D198" s="56">
        <v>49951</v>
      </c>
      <c r="E198" s="34"/>
    </row>
    <row r="199" spans="1:7" s="33" customFormat="1" ht="18" customHeight="1" x14ac:dyDescent="0.25">
      <c r="A199" s="41"/>
      <c r="B199" s="123" t="s">
        <v>160</v>
      </c>
      <c r="C199" s="132"/>
      <c r="D199" s="56">
        <v>2746.08</v>
      </c>
      <c r="E199" s="34"/>
    </row>
    <row r="200" spans="1:7" s="33" customFormat="1" ht="36" customHeight="1" x14ac:dyDescent="0.25">
      <c r="A200" s="41" t="s">
        <v>0</v>
      </c>
      <c r="B200" s="133" t="s">
        <v>151</v>
      </c>
      <c r="C200" s="134"/>
      <c r="D200" s="56">
        <v>10000</v>
      </c>
      <c r="E200" s="34"/>
    </row>
    <row r="201" spans="1:7" s="33" customFormat="1" ht="18" customHeight="1" x14ac:dyDescent="0.25">
      <c r="A201" s="83"/>
      <c r="B201" s="120"/>
      <c r="C201" s="120"/>
      <c r="D201" s="29"/>
      <c r="E201" s="34"/>
    </row>
    <row r="202" spans="1:7" s="33" customFormat="1" ht="27.6" customHeight="1" x14ac:dyDescent="0.25">
      <c r="A202" s="91"/>
      <c r="B202" s="118" t="s">
        <v>20</v>
      </c>
      <c r="C202" s="121"/>
      <c r="D202" s="86">
        <f>D10+D143</f>
        <v>2634237.9600000004</v>
      </c>
      <c r="E202" s="34"/>
      <c r="F202" s="35"/>
      <c r="G202" s="35"/>
    </row>
    <row r="203" spans="1:7" s="33" customFormat="1" x14ac:dyDescent="0.25">
      <c r="A203" s="84"/>
      <c r="B203" s="118"/>
      <c r="C203" s="119"/>
      <c r="D203" s="87"/>
      <c r="E203" s="34"/>
      <c r="F203" s="35"/>
    </row>
    <row r="204" spans="1:7" s="33" customFormat="1" ht="17.649999999999999" customHeight="1" x14ac:dyDescent="0.25">
      <c r="A204" s="84"/>
      <c r="B204" s="118" t="s">
        <v>61</v>
      </c>
      <c r="C204" s="121"/>
      <c r="D204" s="85">
        <f>SUM(D205:D216)</f>
        <v>975260.24</v>
      </c>
      <c r="E204" s="34"/>
      <c r="G204" s="35"/>
    </row>
    <row r="205" spans="1:7" s="33" customFormat="1" x14ac:dyDescent="0.25">
      <c r="A205" s="40" t="s">
        <v>12</v>
      </c>
      <c r="B205" s="109" t="s">
        <v>147</v>
      </c>
      <c r="C205" s="110"/>
      <c r="D205" s="69">
        <v>199750</v>
      </c>
      <c r="E205" s="34"/>
    </row>
    <row r="206" spans="1:7" s="33" customFormat="1" ht="37.5" customHeight="1" x14ac:dyDescent="0.25">
      <c r="A206" s="23"/>
      <c r="B206" s="109" t="s">
        <v>148</v>
      </c>
      <c r="C206" s="110"/>
      <c r="D206" s="69">
        <v>50021.05</v>
      </c>
      <c r="E206" s="22"/>
      <c r="F206" s="35"/>
    </row>
    <row r="207" spans="1:7" s="33" customFormat="1" ht="26.25" customHeight="1" x14ac:dyDescent="0.25">
      <c r="A207" s="23" t="s">
        <v>104</v>
      </c>
      <c r="B207" s="109" t="s">
        <v>149</v>
      </c>
      <c r="C207" s="110"/>
      <c r="D207" s="69">
        <v>299826</v>
      </c>
      <c r="E207" s="22"/>
      <c r="F207" s="35"/>
    </row>
    <row r="208" spans="1:7" s="33" customFormat="1" ht="45.75" customHeight="1" x14ac:dyDescent="0.25">
      <c r="A208" s="40" t="s">
        <v>0</v>
      </c>
      <c r="B208" s="109" t="s">
        <v>150</v>
      </c>
      <c r="C208" s="110"/>
      <c r="D208" s="69">
        <v>2940</v>
      </c>
      <c r="E208" s="22"/>
      <c r="F208" s="35"/>
    </row>
    <row r="209" spans="1:9" s="33" customFormat="1" ht="36.75" customHeight="1" x14ac:dyDescent="0.25">
      <c r="A209" s="23" t="s">
        <v>66</v>
      </c>
      <c r="B209" s="109" t="s">
        <v>161</v>
      </c>
      <c r="C209" s="110"/>
      <c r="D209" s="69">
        <v>80000</v>
      </c>
      <c r="E209" s="22"/>
      <c r="F209" s="35"/>
    </row>
    <row r="210" spans="1:9" s="33" customFormat="1" x14ac:dyDescent="0.25">
      <c r="A210" s="44"/>
      <c r="B210" s="109" t="s">
        <v>162</v>
      </c>
      <c r="C210" s="126"/>
      <c r="D210" s="69">
        <v>10000</v>
      </c>
      <c r="E210" s="22"/>
      <c r="F210" s="35"/>
    </row>
    <row r="211" spans="1:9" s="33" customFormat="1" ht="75" customHeight="1" x14ac:dyDescent="0.25">
      <c r="A211" s="44"/>
      <c r="B211" s="130" t="s">
        <v>163</v>
      </c>
      <c r="C211" s="131"/>
      <c r="D211" s="69">
        <f>66000+6001+43206+9194+7932+41810</f>
        <v>174143</v>
      </c>
      <c r="E211" s="22"/>
      <c r="F211" s="35"/>
    </row>
    <row r="212" spans="1:9" s="33" customFormat="1" x14ac:dyDescent="0.25">
      <c r="A212" s="44"/>
      <c r="B212" s="130" t="s">
        <v>164</v>
      </c>
      <c r="C212" s="131"/>
      <c r="D212" s="69">
        <v>18000</v>
      </c>
      <c r="E212" s="22"/>
      <c r="F212" s="35"/>
    </row>
    <row r="213" spans="1:9" s="33" customFormat="1" x14ac:dyDescent="0.25">
      <c r="A213" s="44"/>
      <c r="B213" s="130" t="s">
        <v>165</v>
      </c>
      <c r="C213" s="131"/>
      <c r="D213" s="69">
        <v>32000</v>
      </c>
      <c r="E213" s="22"/>
      <c r="F213" s="35"/>
    </row>
    <row r="214" spans="1:9" s="33" customFormat="1" x14ac:dyDescent="0.25">
      <c r="A214" s="44" t="s">
        <v>89</v>
      </c>
      <c r="B214" s="109" t="s">
        <v>166</v>
      </c>
      <c r="C214" s="110"/>
      <c r="D214" s="69">
        <v>14780.19</v>
      </c>
      <c r="E214" s="22"/>
      <c r="F214" s="35"/>
    </row>
    <row r="215" spans="1:9" s="33" customFormat="1" x14ac:dyDescent="0.25">
      <c r="A215" s="44"/>
      <c r="B215" s="109" t="s">
        <v>167</v>
      </c>
      <c r="C215" s="110"/>
      <c r="D215" s="69">
        <v>32800</v>
      </c>
      <c r="E215" s="22"/>
      <c r="F215" s="35"/>
    </row>
    <row r="216" spans="1:9" s="33" customFormat="1" x14ac:dyDescent="0.25">
      <c r="A216" s="44"/>
      <c r="B216" s="109" t="s">
        <v>168</v>
      </c>
      <c r="C216" s="110"/>
      <c r="D216" s="69">
        <f>46000+15000</f>
        <v>61000</v>
      </c>
      <c r="E216" s="22"/>
      <c r="F216" s="35"/>
    </row>
    <row r="217" spans="1:9" ht="19.149999999999999" customHeight="1" x14ac:dyDescent="0.25">
      <c r="A217" s="23"/>
      <c r="B217" s="127" t="s">
        <v>62</v>
      </c>
      <c r="C217" s="128"/>
      <c r="D217" s="51">
        <f>D202+D204</f>
        <v>3609498.2</v>
      </c>
    </row>
    <row r="218" spans="1:9" s="38" customFormat="1" ht="23.1" customHeight="1" x14ac:dyDescent="0.25">
      <c r="A218" s="23"/>
      <c r="B218" s="127" t="s">
        <v>67</v>
      </c>
      <c r="C218" s="128"/>
      <c r="D218" s="27">
        <f>SUM(D219:D222)</f>
        <v>190600</v>
      </c>
      <c r="F218" s="25"/>
      <c r="G218" s="25"/>
      <c r="H218" s="25"/>
      <c r="I218" s="25"/>
    </row>
    <row r="219" spans="1:9" s="38" customFormat="1" ht="25.5" customHeight="1" x14ac:dyDescent="0.25">
      <c r="A219" s="23" t="s">
        <v>74</v>
      </c>
      <c r="B219" s="109" t="s">
        <v>31</v>
      </c>
      <c r="C219" s="110"/>
      <c r="D219" s="36">
        <v>180600</v>
      </c>
      <c r="F219" s="25"/>
      <c r="G219" s="25"/>
      <c r="H219" s="25"/>
      <c r="I219" s="25"/>
    </row>
    <row r="220" spans="1:9" ht="39" customHeight="1" x14ac:dyDescent="0.25">
      <c r="A220" s="23" t="s">
        <v>66</v>
      </c>
      <c r="B220" s="109" t="s">
        <v>169</v>
      </c>
      <c r="C220" s="110"/>
      <c r="D220" s="37">
        <v>10000</v>
      </c>
    </row>
    <row r="221" spans="1:9" x14ac:dyDescent="0.25">
      <c r="A221" s="40"/>
      <c r="B221" s="124"/>
      <c r="C221" s="125"/>
      <c r="D221" s="43"/>
    </row>
    <row r="222" spans="1:9" x14ac:dyDescent="0.25">
      <c r="A222" s="42"/>
      <c r="B222" s="124"/>
      <c r="C222" s="125"/>
      <c r="D222" s="36"/>
    </row>
  </sheetData>
  <mergeCells count="119">
    <mergeCell ref="B213:C213"/>
    <mergeCell ref="B216:C216"/>
    <mergeCell ref="B214:C214"/>
    <mergeCell ref="B215:C215"/>
    <mergeCell ref="B198:C198"/>
    <mergeCell ref="B199:C199"/>
    <mergeCell ref="B208:C208"/>
    <mergeCell ref="B200:C200"/>
    <mergeCell ref="B209:C209"/>
    <mergeCell ref="B212:C212"/>
    <mergeCell ref="B211:C211"/>
    <mergeCell ref="B194:C194"/>
    <mergeCell ref="B195:C195"/>
    <mergeCell ref="B196:C196"/>
    <mergeCell ref="B197:C197"/>
    <mergeCell ref="B187:C187"/>
    <mergeCell ref="B188:C188"/>
    <mergeCell ref="B193:C193"/>
    <mergeCell ref="B206:C206"/>
    <mergeCell ref="B207:C207"/>
    <mergeCell ref="A144:A159"/>
    <mergeCell ref="A174:A175"/>
    <mergeCell ref="B179:C179"/>
    <mergeCell ref="B180:C180"/>
    <mergeCell ref="B181:C181"/>
    <mergeCell ref="A176:A179"/>
    <mergeCell ref="A180:A181"/>
    <mergeCell ref="B150:C150"/>
    <mergeCell ref="B151:C151"/>
    <mergeCell ref="B152:C152"/>
    <mergeCell ref="B178:C178"/>
    <mergeCell ref="B182:C182"/>
    <mergeCell ref="B170:C170"/>
    <mergeCell ref="B171:C171"/>
    <mergeCell ref="B172:C172"/>
    <mergeCell ref="B173:C173"/>
    <mergeCell ref="B183:C183"/>
    <mergeCell ref="B184:C184"/>
    <mergeCell ref="B185:C185"/>
    <mergeCell ref="B174:C174"/>
    <mergeCell ref="B162:C162"/>
    <mergeCell ref="B163:C163"/>
    <mergeCell ref="B164:C164"/>
    <mergeCell ref="B167:C167"/>
    <mergeCell ref="B168:C168"/>
    <mergeCell ref="B169:C169"/>
    <mergeCell ref="B222:C222"/>
    <mergeCell ref="A161:A169"/>
    <mergeCell ref="B210:C210"/>
    <mergeCell ref="B217:C217"/>
    <mergeCell ref="B218:C218"/>
    <mergeCell ref="B219:C219"/>
    <mergeCell ref="B220:C220"/>
    <mergeCell ref="B221:C221"/>
    <mergeCell ref="B202:C202"/>
    <mergeCell ref="A182:A189"/>
    <mergeCell ref="B186:C186"/>
    <mergeCell ref="B165:C165"/>
    <mergeCell ref="B204:C204"/>
    <mergeCell ref="B205:C205"/>
    <mergeCell ref="B175:C175"/>
    <mergeCell ref="B176:C176"/>
    <mergeCell ref="B177:C177"/>
    <mergeCell ref="B192:C192"/>
    <mergeCell ref="B191:C191"/>
    <mergeCell ref="B190:C190"/>
    <mergeCell ref="B203:C203"/>
    <mergeCell ref="B146:C146"/>
    <mergeCell ref="B147:C147"/>
    <mergeCell ref="B148:C148"/>
    <mergeCell ref="B189:C189"/>
    <mergeCell ref="B201:C201"/>
    <mergeCell ref="B149:C149"/>
    <mergeCell ref="B160:C160"/>
    <mergeCell ref="B161:C161"/>
    <mergeCell ref="B157:C157"/>
    <mergeCell ref="B158:C158"/>
    <mergeCell ref="B139:C139"/>
    <mergeCell ref="A140:A142"/>
    <mergeCell ref="B140:C140"/>
    <mergeCell ref="B141:C141"/>
    <mergeCell ref="B142:C142"/>
    <mergeCell ref="B153:C153"/>
    <mergeCell ref="B154:C154"/>
    <mergeCell ref="B155:C155"/>
    <mergeCell ref="B156:C156"/>
    <mergeCell ref="B166:C166"/>
    <mergeCell ref="B143:C143"/>
    <mergeCell ref="B144:C144"/>
    <mergeCell ref="B145:C145"/>
    <mergeCell ref="B159:C159"/>
    <mergeCell ref="B42:C42"/>
    <mergeCell ref="B61:C61"/>
    <mergeCell ref="B82:C82"/>
    <mergeCell ref="B101:C101"/>
    <mergeCell ref="B119:C119"/>
    <mergeCell ref="B137:C137"/>
    <mergeCell ref="B36:C36"/>
    <mergeCell ref="B37:C37"/>
    <mergeCell ref="B38:C38"/>
    <mergeCell ref="B39:C39"/>
    <mergeCell ref="B40:C40"/>
    <mergeCell ref="B41:C41"/>
    <mergeCell ref="B11:C11"/>
    <mergeCell ref="B31:C31"/>
    <mergeCell ref="B32:C32"/>
    <mergeCell ref="B33:C33"/>
    <mergeCell ref="B34:C34"/>
    <mergeCell ref="B35:C35"/>
    <mergeCell ref="A171:A172"/>
    <mergeCell ref="A1:E1"/>
    <mergeCell ref="A2:D2"/>
    <mergeCell ref="A4:C4"/>
    <mergeCell ref="A5:C5"/>
    <mergeCell ref="A6:C6"/>
    <mergeCell ref="A7:C7"/>
    <mergeCell ref="A8:C8"/>
    <mergeCell ref="A9:D9"/>
    <mergeCell ref="B10:C10"/>
  </mergeCells>
  <printOptions horizontalCentered="1"/>
  <pageMargins left="0.55118110236220474" right="0" top="0.43307086614173229" bottom="0.23622047244094491" header="0.31496062992125984" footer="0.23622047244094491"/>
  <pageSetup paperSize="9" scale="65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16.03.2020</vt:lpstr>
      <vt:lpstr>'16.03.2020'!Область_печати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2020-03-16T12:53:26Z</cp:lastPrinted>
  <dcterms:created xsi:type="dcterms:W3CDTF">2015-05-15T06:08:32Z</dcterms:created>
  <dcterms:modified xsi:type="dcterms:W3CDTF">2020-03-17T07:57:36Z</dcterms:modified>
</cp:coreProperties>
</file>