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КПК1217441!$A$1:$BM$101</definedName>
  </definedNames>
  <calcPr calcId="125725"/>
</workbook>
</file>

<file path=xl/calcChain.xml><?xml version="1.0" encoding="utf-8"?>
<calcChain xmlns="http://schemas.openxmlformats.org/spreadsheetml/2006/main">
  <c r="AW91" i="2"/>
  <c r="BE91" s="1"/>
  <c r="BE93"/>
  <c r="AW93"/>
  <c r="AO69"/>
  <c r="AO74" s="1"/>
  <c r="BE74" s="1"/>
  <c r="BE69"/>
  <c r="AO72"/>
  <c r="AO77" s="1"/>
  <c r="BE77" s="1"/>
  <c r="AS21"/>
  <c r="AW87"/>
  <c r="BE89" s="1"/>
  <c r="G86"/>
  <c r="AS50"/>
  <c r="I22"/>
  <c r="AK49"/>
  <c r="AK51" s="1"/>
  <c r="D50"/>
  <c r="G85" s="1"/>
  <c r="AO70"/>
  <c r="AO80" s="1"/>
  <c r="BE80" s="1"/>
  <c r="AC49"/>
  <c r="AO71"/>
  <c r="AO76" s="1"/>
  <c r="BE76" s="1"/>
  <c r="AW69"/>
  <c r="AW68"/>
  <c r="BE79"/>
  <c r="BE82"/>
  <c r="BE81"/>
  <c r="BE75"/>
  <c r="D49"/>
  <c r="AJ60"/>
  <c r="AR60" s="1"/>
  <c r="BE71"/>
  <c r="BE87"/>
  <c r="AW74"/>
  <c r="BE72"/>
  <c r="U21"/>
  <c r="AS49"/>
  <c r="AS51" s="1"/>
  <c r="AC51"/>
  <c r="AO68" l="1"/>
  <c r="BE68"/>
  <c r="BE70"/>
  <c r="AO84" l="1"/>
  <c r="BE84" s="1"/>
</calcChain>
</file>

<file path=xl/sharedStrings.xml><?xml version="1.0" encoding="utf-8"?>
<sst xmlns="http://schemas.openxmlformats.org/spreadsheetml/2006/main" count="199" uniqueCount="145">
  <si>
    <t>Конституція України;  Бюджетний кодекс України;  Закон України "Про  місцеве  самоврядування",  Закон України «Про автомобільні дороги» зі змінами, рішення  позачергової сесії Ніжинської міської ради «Про міський бюджет  м.Ніжина  на 2019 рік»   від 16.01.2019р. №7-50/2019, рішення сесії 7 скликання Ніжинської міської ради  про внесення   змін до  рішення міської ради  від  16 січня 2019  року № 7-50/2019 «Про міський бюджет  м.Ніжина  на 2019 рік»  №7-52/2019 від 27.02.2019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7-53/2019 від 27.03.2019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3-54/2019 від 24,04.2019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4-55/2019 від 22.05.2019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5-56/2019 від 26.06.2019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5-58/2019 від 07.08.2019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1-59/2019 від 29.08.2019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10-60/2019 від 25.09.2019 року,рішення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10-62/2019 від 23.10.2019 року, 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9-63/2019 від 27.11.2019 року.</t>
  </si>
  <si>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</si>
  <si>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</si>
  <si>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</si>
  <si>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</si>
  <si>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</si>
  <si>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</si>
  <si>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</si>
  <si>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</si>
  <si>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</si>
  <si>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</si>
  <si>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</si>
  <si>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</si>
  <si>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</si>
  <si>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</si>
  <si>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</si>
  <si>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</si>
  <si>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</si>
  <si>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</si>
  <si>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</si>
  <si>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</si>
  <si>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</si>
  <si>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</si>
  <si>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</si>
  <si>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</si>
  <si>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</si>
  <si>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</si>
  <si>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</si>
  <si>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</si>
  <si>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</si>
  <si>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</si>
  <si>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</si>
  <si>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</si>
  <si>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</si>
  <si>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</si>
  <si>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</si>
  <si>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</si>
  <si>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</si>
  <si>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</si>
  <si>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</si>
  <si>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</si>
  <si>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</si>
  <si>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</si>
  <si>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</si>
  <si>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</si>
  <si>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</si>
  <si>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</si>
  <si>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</si>
  <si>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</si>
  <si>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</si>
  <si>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</si>
  <si>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</si>
  <si>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</si>
  <si>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</si>
  <si>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</si>
  <si>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</si>
  <si>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</si>
  <si>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</si>
  <si>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</si>
  <si>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</si>
  <si>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</si>
  <si>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бюджетної програми місцевого бюджету на 2019  рік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</si>
  <si>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</si>
  <si>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</si>
  <si>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</si>
  <si>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</si>
  <si>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</si>
  <si>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</si>
  <si>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</si>
  <si>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</si>
  <si>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</si>
  <si>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</si>
  <si>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</si>
  <si>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Рівень виконання завдання</t>
  </si>
  <si>
    <t>%</t>
  </si>
  <si>
    <t>Касові на вказаний період /обсяг видатків на рік *100</t>
  </si>
  <si>
    <t>Керівник установи</t>
  </si>
  <si>
    <t>А.М.Кушніренко</t>
  </si>
  <si>
    <t>(ініціали і прізвище)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</si>
  <si>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</si>
  <si>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</si>
  <si>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Забезпечення проведення поточного ремонту об´єктів транспортної інфраструктури</t>
  </si>
  <si>
    <t>Обсяг видатків на проведення поточного ремонту об’єктів транспортної інфраструктури</t>
  </si>
  <si>
    <t xml:space="preserve">Виготовлення та облаштування пішохідних переходів згідно проекту ОДР </t>
  </si>
  <si>
    <t>Поточний ремонт бар’єрних огороджень</t>
  </si>
  <si>
    <t>Обсяг видатків на розмітку вулиць міста</t>
  </si>
  <si>
    <t>Площа шляхів, на яких планується проведення поточного ремонту</t>
  </si>
  <si>
    <t>Кількість облаштованих пішохідних  переходів згідно проекту ОДР</t>
  </si>
  <si>
    <t xml:space="preserve">площа вулично-дорожньої мережі, де планується проводитись розмітка </t>
  </si>
  <si>
    <t xml:space="preserve">середня вартість 1м²  поточного ремонту </t>
  </si>
  <si>
    <t>середня вартість 1-го пішохідного переходу згідно проекту ОДР</t>
  </si>
  <si>
    <t>середня вартість 1м  бар’єрного огородження</t>
  </si>
  <si>
    <t xml:space="preserve">середня вартість 1м² розмітки  </t>
  </si>
  <si>
    <t>тис.грн.</t>
  </si>
  <si>
    <t xml:space="preserve">м²
м²
м²
</t>
  </si>
  <si>
    <t>Додаток до річного плану</t>
  </si>
  <si>
    <t>м</t>
  </si>
  <si>
    <t>м²</t>
  </si>
  <si>
    <t>Обсяг видатків / площу  пот ремонту</t>
  </si>
  <si>
    <t xml:space="preserve">Обсяг видатків / кіль-сть переходів </t>
  </si>
  <si>
    <t xml:space="preserve">Обсяг видатків / площу бар’єрного огородження  </t>
  </si>
  <si>
    <t>тис.грн./м²</t>
  </si>
  <si>
    <t xml:space="preserve">Обсяг видатків / площу вулично-дор. мережі </t>
  </si>
  <si>
    <t>Покращення стану та забезпечення розвитку автомобільних доріг та дорожньої інфраструктури міста</t>
  </si>
  <si>
    <t>Утримання та розвиток автомобільних доріг та дорожньої інфраструктури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</si>
  <si>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</si>
  <si>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</si>
  <si>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</si>
  <si>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</si>
  <si>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</si>
  <si>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</si>
  <si>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</si>
  <si>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</si>
  <si>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1.3</t>
  </si>
  <si>
    <t>1.3.1</t>
  </si>
  <si>
    <t>1.3.2</t>
  </si>
  <si>
    <t>1.3.3</t>
  </si>
  <si>
    <t>1.3.4</t>
  </si>
  <si>
    <t>1.4</t>
  </si>
  <si>
    <t>1.1</t>
  </si>
  <si>
    <t>1.1.1</t>
  </si>
  <si>
    <t xml:space="preserve"> Кошторис на 2019рік рішення 58 сесії</t>
  </si>
  <si>
    <t>Начальник фінансового управління</t>
  </si>
  <si>
    <t>Л.В. Писаренко</t>
  </si>
  <si>
    <t xml:space="preserve">Ніжинської міської   ради                                        </t>
  </si>
  <si>
    <t>Забезпечення проведення капітального ремонту об´єктів транспортної інфраструктури</t>
  </si>
  <si>
    <t>1217461</t>
  </si>
  <si>
    <t>2.1</t>
  </si>
  <si>
    <t>Обсяг видатків на проведення капітального  ремонту об’єктів транспортної інфраструктури</t>
  </si>
  <si>
    <t xml:space="preserve"> Кошторис на 2019рік рішення 62 сесії</t>
  </si>
  <si>
    <t>2.1.1</t>
  </si>
  <si>
    <t>2.2</t>
  </si>
  <si>
    <t>2.3</t>
  </si>
  <si>
    <t>Обсяг видатків / площу  кап  ремонту</t>
  </si>
  <si>
    <t>2.2.1</t>
  </si>
  <si>
    <t>2.4</t>
  </si>
  <si>
    <t>2.4.1</t>
  </si>
  <si>
    <t>2.3.1</t>
  </si>
  <si>
    <t>Довжина бар'єрних  огороджень, на яких планується поточний ремонт</t>
  </si>
  <si>
    <t xml:space="preserve"> Кошторис на 2019рік рішення 63 сесії</t>
  </si>
  <si>
    <t xml:space="preserve">    04 грудня  2019 року №  68</t>
  </si>
  <si>
    <t xml:space="preserve">                            .2019</t>
  </si>
  <si>
    <t>Виготовлення проектної документації на 3 об"єкти</t>
  </si>
  <si>
    <t xml:space="preserve">шт.
</t>
  </si>
  <si>
    <t>середня вартість одного об"єкта</t>
  </si>
</sst>
</file>

<file path=xl/styles.xml><?xml version="1.0" encoding="utf-8"?>
<styleSheet xmlns="http://schemas.openxmlformats.org/spreadsheetml/2006/main">
  <numFmts count="4">
    <numFmt numFmtId="164" formatCode="#0.00"/>
    <numFmt numFmtId="165" formatCode="0.000"/>
    <numFmt numFmtId="166" formatCode="#,##0.0"/>
    <numFmt numFmtId="167" formatCode="#,##0.000"/>
  </numFmts>
  <fonts count="23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9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>
      <alignment vertical="top" wrapText="1"/>
    </xf>
    <xf numFmtId="0" fontId="6" fillId="0" borderId="0" xfId="0" applyFont="1" applyAlignment="1">
      <alignment horizont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4" fillId="2" borderId="0" xfId="0" applyFont="1" applyFill="1"/>
    <xf numFmtId="49" fontId="2" fillId="0" borderId="1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66" fontId="13" fillId="2" borderId="1" xfId="1" applyNumberFormat="1" applyFont="1" applyFill="1" applyBorder="1" applyAlignment="1">
      <alignment horizontal="left" vertical="top" wrapText="1"/>
    </xf>
    <xf numFmtId="166" fontId="13" fillId="2" borderId="2" xfId="1" applyNumberFormat="1" applyFont="1" applyFill="1" applyBorder="1" applyAlignment="1">
      <alignment horizontal="left" vertical="top" wrapText="1"/>
    </xf>
    <xf numFmtId="166" fontId="13" fillId="2" borderId="3" xfId="1" applyNumberFormat="1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left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19" fillId="0" borderId="5" xfId="0" applyNumberFormat="1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/>
    </xf>
  </cellXfs>
  <cellStyles count="2">
    <cellStyle name="Звичайний_Додаток _ 3 зм_ни 4575" xfId="1"/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5"/>
  <sheetViews>
    <sheetView tabSelected="1" zoomScale="80" zoomScaleSheetLayoutView="100" workbookViewId="0">
      <selection activeCell="G92" sqref="G92:Y9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93" t="s">
        <v>41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64" ht="15.95" customHeight="1">
      <c r="AO2" s="58" t="s">
        <v>1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64" ht="15" customHeight="1">
      <c r="AO3" s="58" t="s">
        <v>2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64" ht="32.1" customHeight="1">
      <c r="AO4" s="96" t="s">
        <v>63</v>
      </c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</row>
    <row r="5" spans="1:64">
      <c r="AO5" s="97" t="s">
        <v>25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64" ht="7.5" customHeight="1"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</row>
    <row r="7" spans="1:64" ht="24" customHeight="1">
      <c r="AO7" s="95" t="s">
        <v>140</v>
      </c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</row>
    <row r="10" spans="1:64" ht="15.75" customHeight="1">
      <c r="A10" s="77" t="s">
        <v>26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</row>
    <row r="11" spans="1:64" ht="15.75" customHeight="1">
      <c r="A11" s="77" t="s">
        <v>61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91">
        <v>1</v>
      </c>
      <c r="B13" s="91"/>
      <c r="C13" s="89" t="s">
        <v>58</v>
      </c>
      <c r="D13" s="90"/>
      <c r="E13" s="90"/>
      <c r="F13" s="90"/>
      <c r="G13" s="90"/>
      <c r="H13" s="90"/>
      <c r="I13" s="90"/>
      <c r="J13" s="90"/>
      <c r="K13" s="90"/>
      <c r="L13" s="92" t="s">
        <v>59</v>
      </c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</row>
    <row r="14" spans="1:64" ht="27" customHeight="1">
      <c r="A14" s="78" t="s">
        <v>64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 t="s">
        <v>3</v>
      </c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</row>
    <row r="15" spans="1:64" ht="20.25" customHeight="1">
      <c r="A15" s="91" t="s">
        <v>9</v>
      </c>
      <c r="B15" s="91"/>
      <c r="C15" s="89" t="s">
        <v>62</v>
      </c>
      <c r="D15" s="90"/>
      <c r="E15" s="90"/>
      <c r="F15" s="90"/>
      <c r="G15" s="90"/>
      <c r="H15" s="90"/>
      <c r="I15" s="90"/>
      <c r="J15" s="90"/>
      <c r="K15" s="90"/>
      <c r="L15" s="92" t="s">
        <v>65</v>
      </c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</row>
    <row r="16" spans="1:64" ht="24" customHeight="1">
      <c r="A16" s="78" t="s">
        <v>64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 t="s">
        <v>4</v>
      </c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</row>
    <row r="17" spans="1:79" ht="22.5" customHeight="1">
      <c r="A17" s="91">
        <v>3</v>
      </c>
      <c r="B17" s="91"/>
      <c r="C17" s="89">
        <v>1217461</v>
      </c>
      <c r="D17" s="90"/>
      <c r="E17" s="90"/>
      <c r="F17" s="90"/>
      <c r="G17" s="90"/>
      <c r="H17" s="90"/>
      <c r="I17" s="90"/>
      <c r="J17" s="90"/>
      <c r="K17" s="90"/>
      <c r="L17" s="105" t="s">
        <v>79</v>
      </c>
      <c r="M17" s="105"/>
      <c r="N17" s="105"/>
      <c r="O17" s="106" t="s">
        <v>80</v>
      </c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46" t="s">
        <v>42</v>
      </c>
      <c r="E19" s="46"/>
      <c r="F19" s="46"/>
      <c r="G19" s="46"/>
      <c r="H19" s="46"/>
      <c r="I19" s="46"/>
      <c r="J19" s="46"/>
      <c r="K19" s="7"/>
      <c r="L19" s="78" t="s">
        <v>27</v>
      </c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 t="s">
        <v>5</v>
      </c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79" t="s">
        <v>56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86">
        <f>AS21+I22</f>
        <v>19527757.249999996</v>
      </c>
      <c r="V21" s="86"/>
      <c r="W21" s="86"/>
      <c r="X21" s="86"/>
      <c r="Y21" s="86"/>
      <c r="Z21" s="86"/>
      <c r="AA21" s="86"/>
      <c r="AB21" s="86"/>
      <c r="AC21" s="86"/>
      <c r="AD21" s="86"/>
      <c r="AE21" s="94" t="s">
        <v>57</v>
      </c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86">
        <f>11324400+180000+154000-304000+304000-110000+2246300+111366.62+85000+2101183+3218152</f>
        <v>19310401.619999997</v>
      </c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5" t="s">
        <v>29</v>
      </c>
      <c r="BE21" s="85"/>
      <c r="BF21" s="85"/>
      <c r="BG21" s="85"/>
      <c r="BH21" s="85"/>
      <c r="BI21" s="85"/>
      <c r="BJ21" s="85"/>
      <c r="BK21" s="85"/>
      <c r="BL21" s="85"/>
    </row>
    <row r="22" spans="1:79" ht="24.95" customHeight="1">
      <c r="A22" s="85" t="s">
        <v>28</v>
      </c>
      <c r="B22" s="85"/>
      <c r="C22" s="85"/>
      <c r="D22" s="85"/>
      <c r="E22" s="85"/>
      <c r="F22" s="85"/>
      <c r="G22" s="85"/>
      <c r="H22" s="85"/>
      <c r="I22" s="86">
        <f>3625+1159.63+212571</f>
        <v>217355.63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5" t="s">
        <v>30</v>
      </c>
      <c r="U22" s="85"/>
      <c r="V22" s="85"/>
      <c r="W22" s="85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21.75" customHeight="1">
      <c r="A24" s="58" t="s">
        <v>44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</row>
    <row r="25" spans="1:79" ht="245.25" customHeight="1">
      <c r="A25" s="80" t="s">
        <v>0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26.25" customHeight="1">
      <c r="A27" s="85" t="s">
        <v>43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</row>
    <row r="28" spans="1:79" ht="21" customHeight="1">
      <c r="A28" s="84" t="s">
        <v>34</v>
      </c>
      <c r="B28" s="84"/>
      <c r="C28" s="84"/>
      <c r="D28" s="84"/>
      <c r="E28" s="84"/>
      <c r="F28" s="84"/>
      <c r="G28" s="81" t="s">
        <v>47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3"/>
    </row>
    <row r="29" spans="1:79" ht="15.75" hidden="1">
      <c r="A29" s="59">
        <v>1</v>
      </c>
      <c r="B29" s="59"/>
      <c r="C29" s="59"/>
      <c r="D29" s="59"/>
      <c r="E29" s="59"/>
      <c r="F29" s="59"/>
      <c r="G29" s="81">
        <v>2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0.5" hidden="1" customHeight="1">
      <c r="A30" s="62" t="s">
        <v>39</v>
      </c>
      <c r="B30" s="62"/>
      <c r="C30" s="62"/>
      <c r="D30" s="62"/>
      <c r="E30" s="62"/>
      <c r="F30" s="62"/>
      <c r="G30" s="39" t="s">
        <v>12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1"/>
      <c r="CA30" s="1" t="s">
        <v>55</v>
      </c>
    </row>
    <row r="31" spans="1:79" ht="25.5" customHeight="1">
      <c r="A31" s="62">
        <v>1</v>
      </c>
      <c r="B31" s="62"/>
      <c r="C31" s="62"/>
      <c r="D31" s="62"/>
      <c r="E31" s="62"/>
      <c r="F31" s="62"/>
      <c r="G31" s="102" t="s">
        <v>103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4"/>
      <c r="CA31" s="1" t="s">
        <v>54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21.75" customHeight="1">
      <c r="A33" s="88" t="s">
        <v>45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</row>
    <row r="34" spans="1:79" ht="33" customHeight="1">
      <c r="A34" s="87" t="s">
        <v>104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1.25" customHeight="1">
      <c r="A36" s="85" t="s">
        <v>46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</row>
    <row r="37" spans="1:79" ht="21.75" customHeight="1">
      <c r="A37" s="84" t="s">
        <v>34</v>
      </c>
      <c r="B37" s="84"/>
      <c r="C37" s="84"/>
      <c r="D37" s="84"/>
      <c r="E37" s="84"/>
      <c r="F37" s="84"/>
      <c r="G37" s="81" t="s">
        <v>31</v>
      </c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3"/>
    </row>
    <row r="38" spans="1:79" ht="15.75" hidden="1">
      <c r="A38" s="59">
        <v>1</v>
      </c>
      <c r="B38" s="59"/>
      <c r="C38" s="59"/>
      <c r="D38" s="59"/>
      <c r="E38" s="59"/>
      <c r="F38" s="59"/>
      <c r="G38" s="81">
        <v>2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0.5" hidden="1" customHeight="1">
      <c r="A39" s="62" t="s">
        <v>11</v>
      </c>
      <c r="B39" s="62"/>
      <c r="C39" s="62"/>
      <c r="D39" s="62"/>
      <c r="E39" s="62"/>
      <c r="F39" s="62"/>
      <c r="G39" s="39" t="s">
        <v>12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1"/>
      <c r="CA39" s="1" t="s">
        <v>16</v>
      </c>
    </row>
    <row r="40" spans="1:79" ht="15.75">
      <c r="A40" s="62">
        <v>1</v>
      </c>
      <c r="B40" s="62"/>
      <c r="C40" s="62"/>
      <c r="D40" s="62"/>
      <c r="E40" s="62"/>
      <c r="F40" s="62"/>
      <c r="G40" s="107" t="s">
        <v>81</v>
      </c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9"/>
      <c r="CA40" s="1" t="s">
        <v>17</v>
      </c>
    </row>
    <row r="41" spans="1:79" ht="15.75">
      <c r="A41" s="110">
        <v>2</v>
      </c>
      <c r="B41" s="110"/>
      <c r="C41" s="110"/>
      <c r="D41" s="110"/>
      <c r="E41" s="110"/>
      <c r="F41" s="110"/>
      <c r="G41" s="107" t="s">
        <v>125</v>
      </c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9"/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22.5" customHeight="1">
      <c r="A43" s="85" t="s">
        <v>48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8" customHeight="1">
      <c r="A44" s="63" t="s">
        <v>60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18"/>
      <c r="BB44" s="18"/>
      <c r="BC44" s="18"/>
      <c r="BD44" s="18"/>
      <c r="BE44" s="18"/>
      <c r="BF44" s="18"/>
      <c r="BG44" s="18"/>
      <c r="BH44" s="18"/>
      <c r="BI44" s="5"/>
      <c r="BJ44" s="5"/>
      <c r="BK44" s="5"/>
      <c r="BL44" s="5"/>
    </row>
    <row r="45" spans="1:79" ht="15.95" customHeight="1">
      <c r="A45" s="59" t="s">
        <v>34</v>
      </c>
      <c r="B45" s="59"/>
      <c r="C45" s="59"/>
      <c r="D45" s="45" t="s">
        <v>32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59" t="s">
        <v>35</v>
      </c>
      <c r="AD45" s="59"/>
      <c r="AE45" s="59"/>
      <c r="AF45" s="59"/>
      <c r="AG45" s="59"/>
      <c r="AH45" s="59"/>
      <c r="AI45" s="59"/>
      <c r="AJ45" s="59"/>
      <c r="AK45" s="59" t="s">
        <v>36</v>
      </c>
      <c r="AL45" s="59"/>
      <c r="AM45" s="59"/>
      <c r="AN45" s="59"/>
      <c r="AO45" s="59"/>
      <c r="AP45" s="59"/>
      <c r="AQ45" s="59"/>
      <c r="AR45" s="59"/>
      <c r="AS45" s="59" t="s">
        <v>33</v>
      </c>
      <c r="AT45" s="59"/>
      <c r="AU45" s="59"/>
      <c r="AV45" s="59"/>
      <c r="AW45" s="59"/>
      <c r="AX45" s="59"/>
      <c r="AY45" s="59"/>
      <c r="AZ45" s="59"/>
      <c r="BA45" s="15"/>
      <c r="BB45" s="15"/>
      <c r="BC45" s="15"/>
      <c r="BD45" s="15"/>
      <c r="BE45" s="15"/>
      <c r="BF45" s="15"/>
      <c r="BG45" s="15"/>
      <c r="BH45" s="15"/>
    </row>
    <row r="46" spans="1:79" ht="29.1" customHeight="1">
      <c r="A46" s="59"/>
      <c r="B46" s="59"/>
      <c r="C46" s="59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5"/>
      <c r="BB46" s="15"/>
      <c r="BC46" s="15"/>
      <c r="BD46" s="15"/>
      <c r="BE46" s="15"/>
      <c r="BF46" s="15"/>
      <c r="BG46" s="15"/>
      <c r="BH46" s="15"/>
    </row>
    <row r="47" spans="1:79" ht="15.75">
      <c r="A47" s="59">
        <v>1</v>
      </c>
      <c r="B47" s="59"/>
      <c r="C47" s="59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5"/>
      <c r="BB47" s="15"/>
      <c r="BC47" s="15"/>
      <c r="BD47" s="15"/>
      <c r="BE47" s="15"/>
      <c r="BF47" s="15"/>
      <c r="BG47" s="15"/>
      <c r="BH47" s="15"/>
    </row>
    <row r="48" spans="1:79" s="4" customFormat="1" ht="12.75" hidden="1" customHeight="1">
      <c r="A48" s="62" t="s">
        <v>11</v>
      </c>
      <c r="B48" s="62"/>
      <c r="C48" s="62"/>
      <c r="D48" s="42" t="s">
        <v>12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4"/>
      <c r="AC48" s="76" t="s">
        <v>13</v>
      </c>
      <c r="AD48" s="76"/>
      <c r="AE48" s="76"/>
      <c r="AF48" s="76"/>
      <c r="AG48" s="76"/>
      <c r="AH48" s="76"/>
      <c r="AI48" s="76"/>
      <c r="AJ48" s="76"/>
      <c r="AK48" s="76" t="s">
        <v>14</v>
      </c>
      <c r="AL48" s="76"/>
      <c r="AM48" s="76"/>
      <c r="AN48" s="76"/>
      <c r="AO48" s="76"/>
      <c r="AP48" s="76"/>
      <c r="AQ48" s="76"/>
      <c r="AR48" s="76"/>
      <c r="AS48" s="75" t="s">
        <v>15</v>
      </c>
      <c r="AT48" s="76"/>
      <c r="AU48" s="76"/>
      <c r="AV48" s="76"/>
      <c r="AW48" s="76"/>
      <c r="AX48" s="76"/>
      <c r="AY48" s="76"/>
      <c r="AZ48" s="76"/>
      <c r="BA48" s="16"/>
      <c r="BB48" s="17"/>
      <c r="BC48" s="17"/>
      <c r="BD48" s="17"/>
      <c r="BE48" s="17"/>
      <c r="BF48" s="17"/>
      <c r="BG48" s="17"/>
      <c r="BH48" s="17"/>
      <c r="CA48" s="4" t="s">
        <v>18</v>
      </c>
    </row>
    <row r="49" spans="1:79" s="4" customFormat="1" ht="39" customHeight="1">
      <c r="A49" s="42">
        <v>1</v>
      </c>
      <c r="B49" s="43"/>
      <c r="C49" s="44"/>
      <c r="D49" s="70" t="str">
        <f>G40</f>
        <v>Забезпечення проведення поточного ремонту об´єктів транспортної інфраструктури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67">
        <f>AS21</f>
        <v>19310401.619999997</v>
      </c>
      <c r="AD49" s="68"/>
      <c r="AE49" s="68"/>
      <c r="AF49" s="68"/>
      <c r="AG49" s="68"/>
      <c r="AH49" s="68"/>
      <c r="AI49" s="68"/>
      <c r="AJ49" s="69"/>
      <c r="AK49" s="67">
        <f>I22-212571</f>
        <v>4784.6300000000047</v>
      </c>
      <c r="AL49" s="68"/>
      <c r="AM49" s="68"/>
      <c r="AN49" s="68"/>
      <c r="AO49" s="68"/>
      <c r="AP49" s="68"/>
      <c r="AQ49" s="68"/>
      <c r="AR49" s="69"/>
      <c r="AS49" s="65">
        <f>AK49+AC49</f>
        <v>19315186.249999996</v>
      </c>
      <c r="AT49" s="65"/>
      <c r="AU49" s="65"/>
      <c r="AV49" s="65"/>
      <c r="AW49" s="65"/>
      <c r="AX49" s="65"/>
      <c r="AY49" s="65"/>
      <c r="AZ49" s="65"/>
      <c r="BA49" s="74"/>
      <c r="BB49" s="74"/>
      <c r="BC49" s="74"/>
      <c r="BD49" s="74"/>
      <c r="BE49" s="74"/>
      <c r="BF49" s="74"/>
      <c r="BG49" s="74"/>
      <c r="BH49" s="74"/>
    </row>
    <row r="50" spans="1:79" s="4" customFormat="1" ht="39.75" customHeight="1">
      <c r="A50" s="42">
        <v>2</v>
      </c>
      <c r="B50" s="43"/>
      <c r="C50" s="44"/>
      <c r="D50" s="70" t="str">
        <f>G41</f>
        <v>Забезпечення проведення капітального ремонту об´єктів транспортної інфраструктури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2"/>
      <c r="AC50" s="67"/>
      <c r="AD50" s="68"/>
      <c r="AE50" s="68"/>
      <c r="AF50" s="68"/>
      <c r="AG50" s="68"/>
      <c r="AH50" s="68"/>
      <c r="AI50" s="68"/>
      <c r="AJ50" s="69"/>
      <c r="AK50" s="67">
        <v>212571</v>
      </c>
      <c r="AL50" s="68"/>
      <c r="AM50" s="68"/>
      <c r="AN50" s="68"/>
      <c r="AO50" s="68"/>
      <c r="AP50" s="68"/>
      <c r="AQ50" s="68"/>
      <c r="AR50" s="69"/>
      <c r="AS50" s="65">
        <f>AK50+AC50</f>
        <v>212571</v>
      </c>
      <c r="AT50" s="65"/>
      <c r="AU50" s="65"/>
      <c r="AV50" s="65"/>
      <c r="AW50" s="65"/>
      <c r="AX50" s="65"/>
      <c r="AY50" s="65"/>
      <c r="AZ50" s="65"/>
      <c r="BA50" s="25"/>
      <c r="BB50" s="25"/>
      <c r="BC50" s="25"/>
      <c r="BD50" s="25"/>
      <c r="BE50" s="25"/>
      <c r="BF50" s="25"/>
      <c r="BG50" s="25"/>
      <c r="BH50" s="25"/>
    </row>
    <row r="51" spans="1:79" s="4" customFormat="1" ht="19.5" customHeight="1">
      <c r="A51" s="73"/>
      <c r="B51" s="73"/>
      <c r="C51" s="73"/>
      <c r="D51" s="55" t="s">
        <v>66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66">
        <f>AC49</f>
        <v>19310401.619999997</v>
      </c>
      <c r="AD51" s="66"/>
      <c r="AE51" s="66"/>
      <c r="AF51" s="66"/>
      <c r="AG51" s="66"/>
      <c r="AH51" s="66"/>
      <c r="AI51" s="66"/>
      <c r="AJ51" s="66"/>
      <c r="AK51" s="66">
        <f>AK49+AK50</f>
        <v>217355.63</v>
      </c>
      <c r="AL51" s="66"/>
      <c r="AM51" s="66"/>
      <c r="AN51" s="66"/>
      <c r="AO51" s="66"/>
      <c r="AP51" s="66"/>
      <c r="AQ51" s="66"/>
      <c r="AR51" s="66"/>
      <c r="AS51" s="66">
        <f>AS49+AS50</f>
        <v>19527757.249999996</v>
      </c>
      <c r="AT51" s="66"/>
      <c r="AU51" s="66"/>
      <c r="AV51" s="66"/>
      <c r="AW51" s="66"/>
      <c r="AX51" s="66"/>
      <c r="AY51" s="66"/>
      <c r="AZ51" s="66"/>
      <c r="BA51" s="64"/>
      <c r="BB51" s="64"/>
      <c r="BC51" s="64"/>
      <c r="BD51" s="64"/>
      <c r="BE51" s="64"/>
      <c r="BF51" s="64"/>
      <c r="BG51" s="64"/>
      <c r="BH51" s="64"/>
      <c r="CA51" s="4" t="s">
        <v>19</v>
      </c>
    </row>
    <row r="52" spans="1:79" ht="4.5" customHeight="1">
      <c r="BA52" s="20"/>
      <c r="BB52" s="20"/>
      <c r="BC52" s="20"/>
      <c r="BD52" s="20"/>
      <c r="BE52" s="20"/>
      <c r="BF52" s="20"/>
      <c r="BG52" s="20"/>
      <c r="BH52" s="20"/>
    </row>
    <row r="53" spans="1:79" ht="15.75" customHeight="1">
      <c r="A53" s="58" t="s">
        <v>49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</row>
    <row r="54" spans="1:79" ht="15" customHeight="1">
      <c r="A54" s="63" t="s">
        <v>60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>
      <c r="A55" s="59" t="s">
        <v>34</v>
      </c>
      <c r="B55" s="59"/>
      <c r="C55" s="59"/>
      <c r="D55" s="45" t="s">
        <v>40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59" t="s">
        <v>35</v>
      </c>
      <c r="AC55" s="59"/>
      <c r="AD55" s="59"/>
      <c r="AE55" s="59"/>
      <c r="AF55" s="59"/>
      <c r="AG55" s="59"/>
      <c r="AH55" s="59"/>
      <c r="AI55" s="59"/>
      <c r="AJ55" s="59" t="s">
        <v>36</v>
      </c>
      <c r="AK55" s="59"/>
      <c r="AL55" s="59"/>
      <c r="AM55" s="59"/>
      <c r="AN55" s="59"/>
      <c r="AO55" s="59"/>
      <c r="AP55" s="59"/>
      <c r="AQ55" s="59"/>
      <c r="AR55" s="59" t="s">
        <v>33</v>
      </c>
      <c r="AS55" s="59"/>
      <c r="AT55" s="59"/>
      <c r="AU55" s="59"/>
      <c r="AV55" s="59"/>
      <c r="AW55" s="59"/>
      <c r="AX55" s="59"/>
      <c r="AY55" s="59"/>
    </row>
    <row r="56" spans="1:79" ht="29.1" customHeight="1">
      <c r="A56" s="59"/>
      <c r="B56" s="59"/>
      <c r="C56" s="59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</row>
    <row r="57" spans="1:79" ht="15.75" customHeight="1">
      <c r="A57" s="59">
        <v>1</v>
      </c>
      <c r="B57" s="59"/>
      <c r="C57" s="59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59">
        <v>3</v>
      </c>
      <c r="AC57" s="59"/>
      <c r="AD57" s="59"/>
      <c r="AE57" s="59"/>
      <c r="AF57" s="59"/>
      <c r="AG57" s="59"/>
      <c r="AH57" s="59"/>
      <c r="AI57" s="59"/>
      <c r="AJ57" s="59">
        <v>4</v>
      </c>
      <c r="AK57" s="59"/>
      <c r="AL57" s="59"/>
      <c r="AM57" s="59"/>
      <c r="AN57" s="59"/>
      <c r="AO57" s="59"/>
      <c r="AP57" s="59"/>
      <c r="AQ57" s="59"/>
      <c r="AR57" s="59">
        <v>5</v>
      </c>
      <c r="AS57" s="59"/>
      <c r="AT57" s="59"/>
      <c r="AU57" s="59"/>
      <c r="AV57" s="59"/>
      <c r="AW57" s="59"/>
      <c r="AX57" s="59"/>
      <c r="AY57" s="59"/>
    </row>
    <row r="58" spans="1:79" ht="12.75" hidden="1" customHeight="1">
      <c r="A58" s="62" t="s">
        <v>11</v>
      </c>
      <c r="B58" s="62"/>
      <c r="C58" s="62"/>
      <c r="D58" s="39" t="s">
        <v>12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54" t="s">
        <v>13</v>
      </c>
      <c r="AC58" s="54"/>
      <c r="AD58" s="54"/>
      <c r="AE58" s="54"/>
      <c r="AF58" s="54"/>
      <c r="AG58" s="54"/>
      <c r="AH58" s="54"/>
      <c r="AI58" s="54"/>
      <c r="AJ58" s="54" t="s">
        <v>14</v>
      </c>
      <c r="AK58" s="54"/>
      <c r="AL58" s="54"/>
      <c r="AM58" s="54"/>
      <c r="AN58" s="54"/>
      <c r="AO58" s="54"/>
      <c r="AP58" s="54"/>
      <c r="AQ58" s="54"/>
      <c r="AR58" s="54" t="s">
        <v>15</v>
      </c>
      <c r="AS58" s="54"/>
      <c r="AT58" s="54"/>
      <c r="AU58" s="54"/>
      <c r="AV58" s="54"/>
      <c r="AW58" s="54"/>
      <c r="AX58" s="54"/>
      <c r="AY58" s="54"/>
      <c r="CA58" s="1" t="s">
        <v>20</v>
      </c>
    </row>
    <row r="59" spans="1:79" ht="21" customHeight="1">
      <c r="A59" s="42"/>
      <c r="B59" s="43"/>
      <c r="C59" s="44"/>
      <c r="D59" s="51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60"/>
      <c r="AC59" s="60"/>
      <c r="AD59" s="60"/>
      <c r="AE59" s="60"/>
      <c r="AF59" s="60"/>
      <c r="AG59" s="60"/>
      <c r="AH59" s="60"/>
      <c r="AI59" s="60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</row>
    <row r="60" spans="1:79" s="4" customFormat="1" ht="17.25" customHeight="1">
      <c r="A60" s="73"/>
      <c r="B60" s="73"/>
      <c r="C60" s="73"/>
      <c r="D60" s="138" t="s">
        <v>33</v>
      </c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60"/>
      <c r="AC60" s="160"/>
      <c r="AD60" s="160"/>
      <c r="AE60" s="160"/>
      <c r="AF60" s="160"/>
      <c r="AG60" s="160"/>
      <c r="AH60" s="160"/>
      <c r="AI60" s="160"/>
      <c r="AJ60" s="66">
        <f>SUM(AJ59:AQ59)</f>
        <v>0</v>
      </c>
      <c r="AK60" s="66"/>
      <c r="AL60" s="66"/>
      <c r="AM60" s="66"/>
      <c r="AN60" s="66"/>
      <c r="AO60" s="66"/>
      <c r="AP60" s="66"/>
      <c r="AQ60" s="66"/>
      <c r="AR60" s="66">
        <f>AB60+AJ60</f>
        <v>0</v>
      </c>
      <c r="AS60" s="66"/>
      <c r="AT60" s="66"/>
      <c r="AU60" s="66"/>
      <c r="AV60" s="66"/>
      <c r="AW60" s="66"/>
      <c r="AX60" s="66"/>
      <c r="AY60" s="66"/>
      <c r="CA60" s="4" t="s">
        <v>21</v>
      </c>
    </row>
    <row r="62" spans="1:79" ht="15.75" customHeight="1">
      <c r="A62" s="181" t="s">
        <v>50</v>
      </c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181"/>
      <c r="AP62" s="181"/>
      <c r="AQ62" s="181"/>
      <c r="AR62" s="181"/>
      <c r="AS62" s="181"/>
      <c r="AT62" s="181"/>
      <c r="AU62" s="181"/>
      <c r="AV62" s="181"/>
      <c r="AW62" s="181"/>
      <c r="AX62" s="181"/>
      <c r="AY62" s="181"/>
      <c r="AZ62" s="181"/>
      <c r="BA62" s="181"/>
      <c r="BB62" s="181"/>
      <c r="BC62" s="181"/>
      <c r="BD62" s="181"/>
      <c r="BE62" s="181"/>
      <c r="BF62" s="181"/>
      <c r="BG62" s="181"/>
      <c r="BH62" s="181"/>
      <c r="BI62" s="181"/>
      <c r="BJ62" s="181"/>
      <c r="BK62" s="181"/>
      <c r="BL62" s="181"/>
    </row>
    <row r="63" spans="1:79" ht="30" customHeight="1">
      <c r="A63" s="51" t="s">
        <v>34</v>
      </c>
      <c r="B63" s="52"/>
      <c r="C63" s="52"/>
      <c r="D63" s="52"/>
      <c r="E63" s="52"/>
      <c r="F63" s="53"/>
      <c r="G63" s="51" t="s">
        <v>51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59" t="s">
        <v>7</v>
      </c>
      <c r="AA63" s="59"/>
      <c r="AB63" s="59"/>
      <c r="AC63" s="59"/>
      <c r="AD63" s="59"/>
      <c r="AE63" s="59" t="s">
        <v>6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1" t="s">
        <v>35</v>
      </c>
      <c r="AP63" s="52"/>
      <c r="AQ63" s="52"/>
      <c r="AR63" s="52"/>
      <c r="AS63" s="52"/>
      <c r="AT63" s="52"/>
      <c r="AU63" s="52"/>
      <c r="AV63" s="53"/>
      <c r="AW63" s="51" t="s">
        <v>36</v>
      </c>
      <c r="AX63" s="52"/>
      <c r="AY63" s="52"/>
      <c r="AZ63" s="52"/>
      <c r="BA63" s="52"/>
      <c r="BB63" s="52"/>
      <c r="BC63" s="52"/>
      <c r="BD63" s="53"/>
      <c r="BE63" s="51" t="s">
        <v>33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51">
        <v>1</v>
      </c>
      <c r="B64" s="52"/>
      <c r="C64" s="52"/>
      <c r="D64" s="52"/>
      <c r="E64" s="52"/>
      <c r="F64" s="53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59">
        <v>3</v>
      </c>
      <c r="AA64" s="59"/>
      <c r="AB64" s="59"/>
      <c r="AC64" s="59"/>
      <c r="AD64" s="59"/>
      <c r="AE64" s="59">
        <v>4</v>
      </c>
      <c r="AF64" s="59"/>
      <c r="AG64" s="59"/>
      <c r="AH64" s="59"/>
      <c r="AI64" s="59"/>
      <c r="AJ64" s="59"/>
      <c r="AK64" s="59"/>
      <c r="AL64" s="59"/>
      <c r="AM64" s="59"/>
      <c r="AN64" s="59"/>
      <c r="AO64" s="59">
        <v>5</v>
      </c>
      <c r="AP64" s="59"/>
      <c r="AQ64" s="59"/>
      <c r="AR64" s="59"/>
      <c r="AS64" s="59"/>
      <c r="AT64" s="59"/>
      <c r="AU64" s="59"/>
      <c r="AV64" s="59"/>
      <c r="AW64" s="59">
        <v>6</v>
      </c>
      <c r="AX64" s="59"/>
      <c r="AY64" s="59"/>
      <c r="AZ64" s="59"/>
      <c r="BA64" s="59"/>
      <c r="BB64" s="59"/>
      <c r="BC64" s="59"/>
      <c r="BD64" s="59"/>
      <c r="BE64" s="59">
        <v>7</v>
      </c>
      <c r="BF64" s="59"/>
      <c r="BG64" s="59"/>
      <c r="BH64" s="59"/>
      <c r="BI64" s="59"/>
      <c r="BJ64" s="59"/>
      <c r="BK64" s="59"/>
      <c r="BL64" s="59"/>
    </row>
    <row r="65" spans="1:79" ht="12.75" hidden="1" customHeight="1">
      <c r="A65" s="42" t="s">
        <v>39</v>
      </c>
      <c r="B65" s="43"/>
      <c r="C65" s="43"/>
      <c r="D65" s="43"/>
      <c r="E65" s="43"/>
      <c r="F65" s="44"/>
      <c r="G65" s="39" t="s">
        <v>12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62" t="s">
        <v>24</v>
      </c>
      <c r="AA65" s="62"/>
      <c r="AB65" s="62"/>
      <c r="AC65" s="62"/>
      <c r="AD65" s="62"/>
      <c r="AE65" s="167" t="s">
        <v>38</v>
      </c>
      <c r="AF65" s="167"/>
      <c r="AG65" s="167"/>
      <c r="AH65" s="167"/>
      <c r="AI65" s="167"/>
      <c r="AJ65" s="167"/>
      <c r="AK65" s="167"/>
      <c r="AL65" s="167"/>
      <c r="AM65" s="167"/>
      <c r="AN65" s="39"/>
      <c r="AO65" s="76" t="s">
        <v>13</v>
      </c>
      <c r="AP65" s="76"/>
      <c r="AQ65" s="76"/>
      <c r="AR65" s="76"/>
      <c r="AS65" s="76"/>
      <c r="AT65" s="76"/>
      <c r="AU65" s="76"/>
      <c r="AV65" s="76"/>
      <c r="AW65" s="76" t="s">
        <v>37</v>
      </c>
      <c r="AX65" s="76"/>
      <c r="AY65" s="76"/>
      <c r="AZ65" s="76"/>
      <c r="BA65" s="76"/>
      <c r="BB65" s="76"/>
      <c r="BC65" s="76"/>
      <c r="BD65" s="76"/>
      <c r="BE65" s="76" t="s">
        <v>15</v>
      </c>
      <c r="BF65" s="76"/>
      <c r="BG65" s="76"/>
      <c r="BH65" s="76"/>
      <c r="BI65" s="76"/>
      <c r="BJ65" s="76"/>
      <c r="BK65" s="76"/>
      <c r="BL65" s="76"/>
      <c r="CA65" s="1" t="s">
        <v>22</v>
      </c>
    </row>
    <row r="66" spans="1:79" ht="12.75" customHeight="1">
      <c r="A66" s="42"/>
      <c r="B66" s="43"/>
      <c r="C66" s="43"/>
      <c r="D66" s="43"/>
      <c r="E66" s="43"/>
      <c r="F66" s="44"/>
      <c r="G66" s="164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6"/>
      <c r="Z66" s="75"/>
      <c r="AA66" s="75"/>
      <c r="AB66" s="75"/>
      <c r="AC66" s="75"/>
      <c r="AD66" s="75"/>
      <c r="AE66" s="168"/>
      <c r="AF66" s="168"/>
      <c r="AG66" s="168"/>
      <c r="AH66" s="168"/>
      <c r="AI66" s="168"/>
      <c r="AJ66" s="168"/>
      <c r="AK66" s="168"/>
      <c r="AL66" s="168"/>
      <c r="AM66" s="168"/>
      <c r="AN66" s="169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CA66" s="1" t="s">
        <v>23</v>
      </c>
    </row>
    <row r="67" spans="1:79" ht="48" customHeight="1">
      <c r="A67" s="151">
        <v>1217461</v>
      </c>
      <c r="B67" s="151"/>
      <c r="C67" s="151"/>
      <c r="D67" s="151"/>
      <c r="E67" s="151"/>
      <c r="F67" s="152"/>
      <c r="G67" s="153" t="s">
        <v>81</v>
      </c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5"/>
      <c r="Z67" s="42"/>
      <c r="AA67" s="43"/>
      <c r="AB67" s="43"/>
      <c r="AC67" s="43"/>
      <c r="AD67" s="44"/>
      <c r="AE67" s="42"/>
      <c r="AF67" s="43"/>
      <c r="AG67" s="43"/>
      <c r="AH67" s="43"/>
      <c r="AI67" s="43"/>
      <c r="AJ67" s="43"/>
      <c r="AK67" s="43"/>
      <c r="AL67" s="43"/>
      <c r="AM67" s="43"/>
      <c r="AN67" s="44"/>
      <c r="AO67" s="161"/>
      <c r="AP67" s="162"/>
      <c r="AQ67" s="162"/>
      <c r="AR67" s="162"/>
      <c r="AS67" s="162"/>
      <c r="AT67" s="162"/>
      <c r="AU67" s="162"/>
      <c r="AV67" s="163"/>
      <c r="AW67" s="161"/>
      <c r="AX67" s="162"/>
      <c r="AY67" s="162"/>
      <c r="AZ67" s="162"/>
      <c r="BA67" s="162"/>
      <c r="BB67" s="162"/>
      <c r="BC67" s="162"/>
      <c r="BD67" s="163"/>
      <c r="BE67" s="161"/>
      <c r="BF67" s="162"/>
      <c r="BG67" s="162"/>
      <c r="BH67" s="162"/>
      <c r="BI67" s="162"/>
      <c r="BJ67" s="162"/>
      <c r="BK67" s="162"/>
      <c r="BL67" s="163"/>
    </row>
    <row r="68" spans="1:79" ht="26.25" customHeight="1">
      <c r="A68" s="129" t="s">
        <v>119</v>
      </c>
      <c r="B68" s="129"/>
      <c r="C68" s="129"/>
      <c r="D68" s="129"/>
      <c r="E68" s="129"/>
      <c r="F68" s="130"/>
      <c r="G68" s="120" t="s">
        <v>67</v>
      </c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2"/>
      <c r="Z68" s="148"/>
      <c r="AA68" s="149"/>
      <c r="AB68" s="149"/>
      <c r="AC68" s="149"/>
      <c r="AD68" s="150"/>
      <c r="AE68" s="148"/>
      <c r="AF68" s="149"/>
      <c r="AG68" s="149"/>
      <c r="AH68" s="149"/>
      <c r="AI68" s="149"/>
      <c r="AJ68" s="149"/>
      <c r="AK68" s="149"/>
      <c r="AL68" s="149"/>
      <c r="AM68" s="149"/>
      <c r="AN68" s="150"/>
      <c r="AO68" s="170">
        <f>AO69+AO70+AO71+AO72</f>
        <v>19310.401619999997</v>
      </c>
      <c r="AP68" s="171"/>
      <c r="AQ68" s="171"/>
      <c r="AR68" s="171"/>
      <c r="AS68" s="171"/>
      <c r="AT68" s="171"/>
      <c r="AU68" s="171"/>
      <c r="AV68" s="172"/>
      <c r="AW68" s="157">
        <f>AW69+AW70+AW71+AW72</f>
        <v>4.7846299999999999</v>
      </c>
      <c r="AX68" s="158"/>
      <c r="AY68" s="158"/>
      <c r="AZ68" s="158"/>
      <c r="BA68" s="158"/>
      <c r="BB68" s="158"/>
      <c r="BC68" s="158"/>
      <c r="BD68" s="159"/>
      <c r="BE68" s="157">
        <f>BE69+BE70+BE71+BE72</f>
        <v>19315.186249999995</v>
      </c>
      <c r="BF68" s="158"/>
      <c r="BG68" s="158"/>
      <c r="BH68" s="158"/>
      <c r="BI68" s="158"/>
      <c r="BJ68" s="158"/>
      <c r="BK68" s="158"/>
      <c r="BL68" s="159"/>
    </row>
    <row r="69" spans="1:79" ht="36.75" customHeight="1">
      <c r="A69" s="131" t="s">
        <v>120</v>
      </c>
      <c r="B69" s="131"/>
      <c r="C69" s="131"/>
      <c r="D69" s="131"/>
      <c r="E69" s="131"/>
      <c r="F69" s="132"/>
      <c r="G69" s="133" t="s">
        <v>82</v>
      </c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5"/>
      <c r="Z69" s="126" t="s">
        <v>93</v>
      </c>
      <c r="AA69" s="127"/>
      <c r="AB69" s="127"/>
      <c r="AC69" s="127"/>
      <c r="AD69" s="128"/>
      <c r="AE69" s="126" t="s">
        <v>139</v>
      </c>
      <c r="AF69" s="127"/>
      <c r="AG69" s="127"/>
      <c r="AH69" s="127"/>
      <c r="AI69" s="127"/>
      <c r="AJ69" s="127"/>
      <c r="AK69" s="127"/>
      <c r="AL69" s="127"/>
      <c r="AM69" s="127"/>
      <c r="AN69" s="128"/>
      <c r="AO69" s="67">
        <f>10021.4+200+3+154+500+1066.3+190+111.36662+85+1756.183+301.368+195+1370.184+1152.6</f>
        <v>17106.401619999997</v>
      </c>
      <c r="AP69" s="68"/>
      <c r="AQ69" s="68"/>
      <c r="AR69" s="68"/>
      <c r="AS69" s="68"/>
      <c r="AT69" s="68"/>
      <c r="AU69" s="68"/>
      <c r="AV69" s="69"/>
      <c r="AW69" s="67">
        <f>3.625+1.15963</f>
        <v>4.7846299999999999</v>
      </c>
      <c r="AX69" s="68"/>
      <c r="AY69" s="68"/>
      <c r="AZ69" s="68"/>
      <c r="BA69" s="68"/>
      <c r="BB69" s="68"/>
      <c r="BC69" s="68"/>
      <c r="BD69" s="69"/>
      <c r="BE69" s="67">
        <f>AO69+AW69</f>
        <v>17111.186249999995</v>
      </c>
      <c r="BF69" s="68"/>
      <c r="BG69" s="68"/>
      <c r="BH69" s="68"/>
      <c r="BI69" s="68"/>
      <c r="BJ69" s="68"/>
      <c r="BK69" s="68"/>
      <c r="BL69" s="69"/>
    </row>
    <row r="70" spans="1:79" ht="37.5" customHeight="1">
      <c r="A70" s="131" t="s">
        <v>105</v>
      </c>
      <c r="B70" s="131"/>
      <c r="C70" s="131"/>
      <c r="D70" s="131"/>
      <c r="E70" s="131"/>
      <c r="F70" s="132"/>
      <c r="G70" s="133" t="s">
        <v>83</v>
      </c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5"/>
      <c r="Z70" s="126" t="s">
        <v>93</v>
      </c>
      <c r="AA70" s="127"/>
      <c r="AB70" s="127"/>
      <c r="AC70" s="127"/>
      <c r="AD70" s="128"/>
      <c r="AE70" s="126" t="s">
        <v>129</v>
      </c>
      <c r="AF70" s="127"/>
      <c r="AG70" s="127"/>
      <c r="AH70" s="127"/>
      <c r="AI70" s="127"/>
      <c r="AJ70" s="127"/>
      <c r="AK70" s="127"/>
      <c r="AL70" s="127"/>
      <c r="AM70" s="127"/>
      <c r="AN70" s="128"/>
      <c r="AO70" s="67">
        <f>500+180+100+150</f>
        <v>930</v>
      </c>
      <c r="AP70" s="68"/>
      <c r="AQ70" s="68"/>
      <c r="AR70" s="68"/>
      <c r="AS70" s="68"/>
      <c r="AT70" s="68"/>
      <c r="AU70" s="68"/>
      <c r="AV70" s="69"/>
      <c r="AW70" s="67"/>
      <c r="AX70" s="68"/>
      <c r="AY70" s="68"/>
      <c r="AZ70" s="68"/>
      <c r="BA70" s="68"/>
      <c r="BB70" s="68"/>
      <c r="BC70" s="68"/>
      <c r="BD70" s="69"/>
      <c r="BE70" s="67">
        <f>AO70</f>
        <v>930</v>
      </c>
      <c r="BF70" s="68"/>
      <c r="BG70" s="68"/>
      <c r="BH70" s="68"/>
      <c r="BI70" s="68"/>
      <c r="BJ70" s="68"/>
      <c r="BK70" s="68"/>
      <c r="BL70" s="69"/>
    </row>
    <row r="71" spans="1:79" ht="37.5" customHeight="1">
      <c r="A71" s="131" t="s">
        <v>106</v>
      </c>
      <c r="B71" s="131"/>
      <c r="C71" s="131"/>
      <c r="D71" s="131"/>
      <c r="E71" s="131"/>
      <c r="F71" s="132"/>
      <c r="G71" s="133" t="s">
        <v>84</v>
      </c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5"/>
      <c r="Z71" s="126" t="s">
        <v>93</v>
      </c>
      <c r="AA71" s="127"/>
      <c r="AB71" s="127"/>
      <c r="AC71" s="127"/>
      <c r="AD71" s="128"/>
      <c r="AE71" s="126" t="s">
        <v>121</v>
      </c>
      <c r="AF71" s="127"/>
      <c r="AG71" s="127"/>
      <c r="AH71" s="127"/>
      <c r="AI71" s="127"/>
      <c r="AJ71" s="127"/>
      <c r="AK71" s="127"/>
      <c r="AL71" s="127"/>
      <c r="AM71" s="127"/>
      <c r="AN71" s="128"/>
      <c r="AO71" s="67">
        <f>100+97.3+100.6</f>
        <v>297.89999999999998</v>
      </c>
      <c r="AP71" s="68"/>
      <c r="AQ71" s="68"/>
      <c r="AR71" s="68"/>
      <c r="AS71" s="68"/>
      <c r="AT71" s="68"/>
      <c r="AU71" s="68"/>
      <c r="AV71" s="69"/>
      <c r="AW71" s="67"/>
      <c r="AX71" s="68"/>
      <c r="AY71" s="68"/>
      <c r="AZ71" s="68"/>
      <c r="BA71" s="68"/>
      <c r="BB71" s="68"/>
      <c r="BC71" s="68"/>
      <c r="BD71" s="69"/>
      <c r="BE71" s="67">
        <f>AO71</f>
        <v>297.89999999999998</v>
      </c>
      <c r="BF71" s="68"/>
      <c r="BG71" s="68"/>
      <c r="BH71" s="68"/>
      <c r="BI71" s="68"/>
      <c r="BJ71" s="68"/>
      <c r="BK71" s="68"/>
      <c r="BL71" s="69"/>
    </row>
    <row r="72" spans="1:79" ht="33.75" customHeight="1">
      <c r="A72" s="131" t="s">
        <v>107</v>
      </c>
      <c r="B72" s="131"/>
      <c r="C72" s="131"/>
      <c r="D72" s="131"/>
      <c r="E72" s="131"/>
      <c r="F72" s="132"/>
      <c r="G72" s="133" t="s">
        <v>85</v>
      </c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5"/>
      <c r="Z72" s="126" t="s">
        <v>93</v>
      </c>
      <c r="AA72" s="127"/>
      <c r="AB72" s="127"/>
      <c r="AC72" s="127"/>
      <c r="AD72" s="128"/>
      <c r="AE72" s="126" t="s">
        <v>139</v>
      </c>
      <c r="AF72" s="127"/>
      <c r="AG72" s="127"/>
      <c r="AH72" s="127"/>
      <c r="AI72" s="127"/>
      <c r="AJ72" s="127"/>
      <c r="AK72" s="127"/>
      <c r="AL72" s="127"/>
      <c r="AM72" s="127"/>
      <c r="AN72" s="128"/>
      <c r="AO72" s="67">
        <f>500-304+304-110+110+82.1+195+199</f>
        <v>976.1</v>
      </c>
      <c r="AP72" s="68"/>
      <c r="AQ72" s="68"/>
      <c r="AR72" s="68"/>
      <c r="AS72" s="68"/>
      <c r="AT72" s="68"/>
      <c r="AU72" s="68"/>
      <c r="AV72" s="69"/>
      <c r="AW72" s="67"/>
      <c r="AX72" s="68"/>
      <c r="AY72" s="68"/>
      <c r="AZ72" s="68"/>
      <c r="BA72" s="68"/>
      <c r="BB72" s="68"/>
      <c r="BC72" s="68"/>
      <c r="BD72" s="69"/>
      <c r="BE72" s="67">
        <f>AO72</f>
        <v>976.1</v>
      </c>
      <c r="BF72" s="68"/>
      <c r="BG72" s="68"/>
      <c r="BH72" s="68"/>
      <c r="BI72" s="68"/>
      <c r="BJ72" s="68"/>
      <c r="BK72" s="68"/>
      <c r="BL72" s="69"/>
    </row>
    <row r="73" spans="1:79" ht="27.75" customHeight="1">
      <c r="A73" s="129" t="s">
        <v>108</v>
      </c>
      <c r="B73" s="129"/>
      <c r="C73" s="129"/>
      <c r="D73" s="129"/>
      <c r="E73" s="129"/>
      <c r="F73" s="130"/>
      <c r="G73" s="120" t="s">
        <v>68</v>
      </c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2"/>
      <c r="Z73" s="120" t="s">
        <v>71</v>
      </c>
      <c r="AA73" s="123"/>
      <c r="AB73" s="123"/>
      <c r="AC73" s="123"/>
      <c r="AD73" s="124"/>
      <c r="AE73" s="126"/>
      <c r="AF73" s="127"/>
      <c r="AG73" s="127"/>
      <c r="AH73" s="127"/>
      <c r="AI73" s="127"/>
      <c r="AJ73" s="127"/>
      <c r="AK73" s="127"/>
      <c r="AL73" s="127"/>
      <c r="AM73" s="127"/>
      <c r="AN73" s="128"/>
      <c r="AO73" s="111"/>
      <c r="AP73" s="112"/>
      <c r="AQ73" s="112"/>
      <c r="AR73" s="112"/>
      <c r="AS73" s="112"/>
      <c r="AT73" s="112"/>
      <c r="AU73" s="112"/>
      <c r="AV73" s="113"/>
      <c r="AW73" s="114"/>
      <c r="AX73" s="115"/>
      <c r="AY73" s="115"/>
      <c r="AZ73" s="115"/>
      <c r="BA73" s="115"/>
      <c r="BB73" s="115"/>
      <c r="BC73" s="115"/>
      <c r="BD73" s="116"/>
      <c r="BE73" s="117"/>
      <c r="BF73" s="118"/>
      <c r="BG73" s="118"/>
      <c r="BH73" s="118"/>
      <c r="BI73" s="118"/>
      <c r="BJ73" s="118"/>
      <c r="BK73" s="118"/>
      <c r="BL73" s="119"/>
    </row>
    <row r="74" spans="1:79" ht="30" customHeight="1">
      <c r="A74" s="131" t="s">
        <v>109</v>
      </c>
      <c r="B74" s="131"/>
      <c r="C74" s="131"/>
      <c r="D74" s="131"/>
      <c r="E74" s="131"/>
      <c r="F74" s="132"/>
      <c r="G74" s="125" t="s">
        <v>86</v>
      </c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6" t="s">
        <v>94</v>
      </c>
      <c r="AA74" s="127"/>
      <c r="AB74" s="127"/>
      <c r="AC74" s="127"/>
      <c r="AD74" s="128"/>
      <c r="AE74" s="126" t="s">
        <v>95</v>
      </c>
      <c r="AF74" s="127"/>
      <c r="AG74" s="127"/>
      <c r="AH74" s="127"/>
      <c r="AI74" s="127"/>
      <c r="AJ74" s="127"/>
      <c r="AK74" s="127"/>
      <c r="AL74" s="127"/>
      <c r="AM74" s="127"/>
      <c r="AN74" s="128"/>
      <c r="AO74" s="117">
        <f>AO69/AO79</f>
        <v>31102.548399999992</v>
      </c>
      <c r="AP74" s="118"/>
      <c r="AQ74" s="118"/>
      <c r="AR74" s="118"/>
      <c r="AS74" s="118"/>
      <c r="AT74" s="118"/>
      <c r="AU74" s="118"/>
      <c r="AV74" s="119"/>
      <c r="AW74" s="117">
        <f>AW69/AW79</f>
        <v>8.6993272727272721</v>
      </c>
      <c r="AX74" s="118"/>
      <c r="AY74" s="118"/>
      <c r="AZ74" s="118"/>
      <c r="BA74" s="118"/>
      <c r="BB74" s="118"/>
      <c r="BC74" s="118"/>
      <c r="BD74" s="119"/>
      <c r="BE74" s="117">
        <f>AO74+AW74</f>
        <v>31111.247727272719</v>
      </c>
      <c r="BF74" s="118"/>
      <c r="BG74" s="118"/>
      <c r="BH74" s="118"/>
      <c r="BI74" s="118"/>
      <c r="BJ74" s="118"/>
      <c r="BK74" s="118"/>
      <c r="BL74" s="119"/>
    </row>
    <row r="75" spans="1:79" ht="30" customHeight="1">
      <c r="A75" s="131" t="s">
        <v>110</v>
      </c>
      <c r="B75" s="131"/>
      <c r="C75" s="131"/>
      <c r="D75" s="131"/>
      <c r="E75" s="131"/>
      <c r="F75" s="132"/>
      <c r="G75" s="133" t="s">
        <v>87</v>
      </c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  <c r="Z75" s="126" t="s">
        <v>69</v>
      </c>
      <c r="AA75" s="136"/>
      <c r="AB75" s="136"/>
      <c r="AC75" s="136"/>
      <c r="AD75" s="137"/>
      <c r="AE75" s="126" t="s">
        <v>95</v>
      </c>
      <c r="AF75" s="136"/>
      <c r="AG75" s="136"/>
      <c r="AH75" s="136"/>
      <c r="AI75" s="136"/>
      <c r="AJ75" s="136"/>
      <c r="AK75" s="136"/>
      <c r="AL75" s="136"/>
      <c r="AM75" s="136"/>
      <c r="AN75" s="137"/>
      <c r="AO75" s="117">
        <v>6</v>
      </c>
      <c r="AP75" s="118"/>
      <c r="AQ75" s="118"/>
      <c r="AR75" s="118"/>
      <c r="AS75" s="118"/>
      <c r="AT75" s="118"/>
      <c r="AU75" s="118"/>
      <c r="AV75" s="119"/>
      <c r="AW75" s="117"/>
      <c r="AX75" s="118"/>
      <c r="AY75" s="118"/>
      <c r="AZ75" s="118"/>
      <c r="BA75" s="118"/>
      <c r="BB75" s="118"/>
      <c r="BC75" s="118"/>
      <c r="BD75" s="119"/>
      <c r="BE75" s="117">
        <f t="shared" ref="BE75:BE82" si="0">AO75</f>
        <v>6</v>
      </c>
      <c r="BF75" s="118"/>
      <c r="BG75" s="118"/>
      <c r="BH75" s="118"/>
      <c r="BI75" s="118"/>
      <c r="BJ75" s="118"/>
      <c r="BK75" s="118"/>
      <c r="BL75" s="119"/>
    </row>
    <row r="76" spans="1:79" ht="33" customHeight="1">
      <c r="A76" s="131" t="s">
        <v>111</v>
      </c>
      <c r="B76" s="131"/>
      <c r="C76" s="131"/>
      <c r="D76" s="131"/>
      <c r="E76" s="131"/>
      <c r="F76" s="132"/>
      <c r="G76" s="133" t="s">
        <v>138</v>
      </c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5"/>
      <c r="Z76" s="126" t="s">
        <v>96</v>
      </c>
      <c r="AA76" s="136"/>
      <c r="AB76" s="136"/>
      <c r="AC76" s="136"/>
      <c r="AD76" s="137"/>
      <c r="AE76" s="126" t="s">
        <v>95</v>
      </c>
      <c r="AF76" s="136"/>
      <c r="AG76" s="136"/>
      <c r="AH76" s="136"/>
      <c r="AI76" s="136"/>
      <c r="AJ76" s="136"/>
      <c r="AK76" s="136"/>
      <c r="AL76" s="136"/>
      <c r="AM76" s="136"/>
      <c r="AN76" s="137"/>
      <c r="AO76" s="114">
        <f>AO71/AO81</f>
        <v>170.22857142857143</v>
      </c>
      <c r="AP76" s="115"/>
      <c r="AQ76" s="115"/>
      <c r="AR76" s="115"/>
      <c r="AS76" s="115"/>
      <c r="AT76" s="115"/>
      <c r="AU76" s="115"/>
      <c r="AV76" s="116"/>
      <c r="AW76" s="117"/>
      <c r="AX76" s="118"/>
      <c r="AY76" s="118"/>
      <c r="AZ76" s="118"/>
      <c r="BA76" s="118"/>
      <c r="BB76" s="118"/>
      <c r="BC76" s="118"/>
      <c r="BD76" s="119"/>
      <c r="BE76" s="99">
        <f t="shared" si="0"/>
        <v>170.22857142857143</v>
      </c>
      <c r="BF76" s="100"/>
      <c r="BG76" s="100"/>
      <c r="BH76" s="100"/>
      <c r="BI76" s="100"/>
      <c r="BJ76" s="100"/>
      <c r="BK76" s="100"/>
      <c r="BL76" s="101"/>
    </row>
    <row r="77" spans="1:79" ht="30.75" customHeight="1">
      <c r="A77" s="131" t="s">
        <v>112</v>
      </c>
      <c r="B77" s="131"/>
      <c r="C77" s="131"/>
      <c r="D77" s="131"/>
      <c r="E77" s="131"/>
      <c r="F77" s="132"/>
      <c r="G77" s="133" t="s">
        <v>88</v>
      </c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5"/>
      <c r="Z77" s="126" t="s">
        <v>97</v>
      </c>
      <c r="AA77" s="136"/>
      <c r="AB77" s="136"/>
      <c r="AC77" s="136"/>
      <c r="AD77" s="137"/>
      <c r="AE77" s="126" t="s">
        <v>95</v>
      </c>
      <c r="AF77" s="136"/>
      <c r="AG77" s="136"/>
      <c r="AH77" s="136"/>
      <c r="AI77" s="136"/>
      <c r="AJ77" s="136"/>
      <c r="AK77" s="136"/>
      <c r="AL77" s="136"/>
      <c r="AM77" s="136"/>
      <c r="AN77" s="137"/>
      <c r="AO77" s="114">
        <f>AO72/AO82</f>
        <v>2169.1111111111113</v>
      </c>
      <c r="AP77" s="115"/>
      <c r="AQ77" s="115"/>
      <c r="AR77" s="115"/>
      <c r="AS77" s="115"/>
      <c r="AT77" s="115"/>
      <c r="AU77" s="115"/>
      <c r="AV77" s="116"/>
      <c r="AW77" s="117"/>
      <c r="AX77" s="118"/>
      <c r="AY77" s="118"/>
      <c r="AZ77" s="118"/>
      <c r="BA77" s="118"/>
      <c r="BB77" s="118"/>
      <c r="BC77" s="118"/>
      <c r="BD77" s="119"/>
      <c r="BE77" s="99">
        <f t="shared" si="0"/>
        <v>2169.1111111111113</v>
      </c>
      <c r="BF77" s="100"/>
      <c r="BG77" s="100"/>
      <c r="BH77" s="100"/>
      <c r="BI77" s="100"/>
      <c r="BJ77" s="100"/>
      <c r="BK77" s="100"/>
      <c r="BL77" s="101"/>
    </row>
    <row r="78" spans="1:79" ht="33" customHeight="1">
      <c r="A78" s="129" t="s">
        <v>113</v>
      </c>
      <c r="B78" s="129"/>
      <c r="C78" s="129"/>
      <c r="D78" s="129"/>
      <c r="E78" s="129"/>
      <c r="F78" s="130"/>
      <c r="G78" s="120" t="s">
        <v>70</v>
      </c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2"/>
      <c r="Z78" s="120" t="s">
        <v>71</v>
      </c>
      <c r="AA78" s="123"/>
      <c r="AB78" s="123"/>
      <c r="AC78" s="123"/>
      <c r="AD78" s="124"/>
      <c r="AE78" s="120" t="s">
        <v>71</v>
      </c>
      <c r="AF78" s="123"/>
      <c r="AG78" s="123"/>
      <c r="AH78" s="123"/>
      <c r="AI78" s="123"/>
      <c r="AJ78" s="123"/>
      <c r="AK78" s="123"/>
      <c r="AL78" s="123"/>
      <c r="AM78" s="123"/>
      <c r="AN78" s="124"/>
      <c r="AO78" s="114"/>
      <c r="AP78" s="115"/>
      <c r="AQ78" s="115"/>
      <c r="AR78" s="115"/>
      <c r="AS78" s="115"/>
      <c r="AT78" s="115"/>
      <c r="AU78" s="115"/>
      <c r="AV78" s="116"/>
      <c r="AW78" s="114"/>
      <c r="AX78" s="115"/>
      <c r="AY78" s="115"/>
      <c r="AZ78" s="115"/>
      <c r="BA78" s="115"/>
      <c r="BB78" s="115"/>
      <c r="BC78" s="115"/>
      <c r="BD78" s="116"/>
      <c r="BE78" s="117"/>
      <c r="BF78" s="118"/>
      <c r="BG78" s="118"/>
      <c r="BH78" s="118"/>
      <c r="BI78" s="118"/>
      <c r="BJ78" s="118"/>
      <c r="BK78" s="118"/>
      <c r="BL78" s="119"/>
    </row>
    <row r="79" spans="1:79" ht="33.75" customHeight="1">
      <c r="A79" s="131" t="s">
        <v>114</v>
      </c>
      <c r="B79" s="131"/>
      <c r="C79" s="131"/>
      <c r="D79" s="131"/>
      <c r="E79" s="131"/>
      <c r="F79" s="132"/>
      <c r="G79" s="133" t="s">
        <v>89</v>
      </c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5"/>
      <c r="Z79" s="126" t="s">
        <v>93</v>
      </c>
      <c r="AA79" s="127"/>
      <c r="AB79" s="127"/>
      <c r="AC79" s="127"/>
      <c r="AD79" s="128"/>
      <c r="AE79" s="126" t="s">
        <v>98</v>
      </c>
      <c r="AF79" s="127"/>
      <c r="AG79" s="127"/>
      <c r="AH79" s="127"/>
      <c r="AI79" s="127"/>
      <c r="AJ79" s="127"/>
      <c r="AK79" s="127"/>
      <c r="AL79" s="127"/>
      <c r="AM79" s="127"/>
      <c r="AN79" s="128"/>
      <c r="AO79" s="67">
        <v>0.55000000000000004</v>
      </c>
      <c r="AP79" s="68"/>
      <c r="AQ79" s="68"/>
      <c r="AR79" s="68"/>
      <c r="AS79" s="68"/>
      <c r="AT79" s="68"/>
      <c r="AU79" s="68"/>
      <c r="AV79" s="69"/>
      <c r="AW79" s="67">
        <v>0.55000000000000004</v>
      </c>
      <c r="AX79" s="68"/>
      <c r="AY79" s="68"/>
      <c r="AZ79" s="68"/>
      <c r="BA79" s="68"/>
      <c r="BB79" s="68"/>
      <c r="BC79" s="68"/>
      <c r="BD79" s="69"/>
      <c r="BE79" s="67">
        <f>AO79+AW79</f>
        <v>1.1000000000000001</v>
      </c>
      <c r="BF79" s="68"/>
      <c r="BG79" s="68"/>
      <c r="BH79" s="68"/>
      <c r="BI79" s="68"/>
      <c r="BJ79" s="68"/>
      <c r="BK79" s="68"/>
      <c r="BL79" s="69"/>
    </row>
    <row r="80" spans="1:79" ht="34.5" customHeight="1">
      <c r="A80" s="131" t="s">
        <v>115</v>
      </c>
      <c r="B80" s="131"/>
      <c r="C80" s="131"/>
      <c r="D80" s="131"/>
      <c r="E80" s="131"/>
      <c r="F80" s="132"/>
      <c r="G80" s="133" t="s">
        <v>90</v>
      </c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5"/>
      <c r="Z80" s="126" t="s">
        <v>93</v>
      </c>
      <c r="AA80" s="136"/>
      <c r="AB80" s="136"/>
      <c r="AC80" s="136"/>
      <c r="AD80" s="137"/>
      <c r="AE80" s="126" t="s">
        <v>99</v>
      </c>
      <c r="AF80" s="136"/>
      <c r="AG80" s="136"/>
      <c r="AH80" s="136"/>
      <c r="AI80" s="136"/>
      <c r="AJ80" s="136"/>
      <c r="AK80" s="136"/>
      <c r="AL80" s="136"/>
      <c r="AM80" s="136"/>
      <c r="AN80" s="137"/>
      <c r="AO80" s="99">
        <f>AO70/AO75</f>
        <v>155</v>
      </c>
      <c r="AP80" s="100"/>
      <c r="AQ80" s="100"/>
      <c r="AR80" s="100"/>
      <c r="AS80" s="100"/>
      <c r="AT80" s="100"/>
      <c r="AU80" s="100"/>
      <c r="AV80" s="101"/>
      <c r="AW80" s="67"/>
      <c r="AX80" s="68"/>
      <c r="AY80" s="68"/>
      <c r="AZ80" s="68"/>
      <c r="BA80" s="68"/>
      <c r="BB80" s="68"/>
      <c r="BC80" s="68"/>
      <c r="BD80" s="69"/>
      <c r="BE80" s="99">
        <f t="shared" si="0"/>
        <v>155</v>
      </c>
      <c r="BF80" s="100"/>
      <c r="BG80" s="100"/>
      <c r="BH80" s="100"/>
      <c r="BI80" s="100"/>
      <c r="BJ80" s="100"/>
      <c r="BK80" s="100"/>
      <c r="BL80" s="101"/>
    </row>
    <row r="81" spans="1:65" ht="32.25" customHeight="1">
      <c r="A81" s="131" t="s">
        <v>116</v>
      </c>
      <c r="B81" s="131"/>
      <c r="C81" s="131"/>
      <c r="D81" s="131"/>
      <c r="E81" s="131"/>
      <c r="F81" s="132"/>
      <c r="G81" s="133" t="s">
        <v>91</v>
      </c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5"/>
      <c r="Z81" s="126" t="s">
        <v>93</v>
      </c>
      <c r="AA81" s="136"/>
      <c r="AB81" s="136"/>
      <c r="AC81" s="136"/>
      <c r="AD81" s="137"/>
      <c r="AE81" s="126" t="s">
        <v>100</v>
      </c>
      <c r="AF81" s="136"/>
      <c r="AG81" s="136"/>
      <c r="AH81" s="136"/>
      <c r="AI81" s="136"/>
      <c r="AJ81" s="136"/>
      <c r="AK81" s="136"/>
      <c r="AL81" s="136"/>
      <c r="AM81" s="136"/>
      <c r="AN81" s="137"/>
      <c r="AO81" s="99">
        <v>1.75</v>
      </c>
      <c r="AP81" s="100"/>
      <c r="AQ81" s="100"/>
      <c r="AR81" s="100"/>
      <c r="AS81" s="100"/>
      <c r="AT81" s="100"/>
      <c r="AU81" s="100"/>
      <c r="AV81" s="101"/>
      <c r="AW81" s="67"/>
      <c r="AX81" s="68"/>
      <c r="AY81" s="68"/>
      <c r="AZ81" s="68"/>
      <c r="BA81" s="68"/>
      <c r="BB81" s="68"/>
      <c r="BC81" s="68"/>
      <c r="BD81" s="69"/>
      <c r="BE81" s="99">
        <f t="shared" si="0"/>
        <v>1.75</v>
      </c>
      <c r="BF81" s="100"/>
      <c r="BG81" s="100"/>
      <c r="BH81" s="100"/>
      <c r="BI81" s="100"/>
      <c r="BJ81" s="100"/>
      <c r="BK81" s="100"/>
      <c r="BL81" s="101"/>
    </row>
    <row r="82" spans="1:65" ht="30" customHeight="1">
      <c r="A82" s="131" t="s">
        <v>117</v>
      </c>
      <c r="B82" s="131"/>
      <c r="C82" s="131"/>
      <c r="D82" s="131"/>
      <c r="E82" s="131"/>
      <c r="F82" s="132"/>
      <c r="G82" s="133" t="s">
        <v>92</v>
      </c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5"/>
      <c r="Z82" s="126" t="s">
        <v>101</v>
      </c>
      <c r="AA82" s="136"/>
      <c r="AB82" s="136"/>
      <c r="AC82" s="136"/>
      <c r="AD82" s="137"/>
      <c r="AE82" s="126" t="s">
        <v>102</v>
      </c>
      <c r="AF82" s="136"/>
      <c r="AG82" s="136"/>
      <c r="AH82" s="136"/>
      <c r="AI82" s="136"/>
      <c r="AJ82" s="136"/>
      <c r="AK82" s="136"/>
      <c r="AL82" s="136"/>
      <c r="AM82" s="136"/>
      <c r="AN82" s="137"/>
      <c r="AO82" s="99">
        <v>0.45</v>
      </c>
      <c r="AP82" s="100"/>
      <c r="AQ82" s="100"/>
      <c r="AR82" s="100"/>
      <c r="AS82" s="100"/>
      <c r="AT82" s="100"/>
      <c r="AU82" s="100"/>
      <c r="AV82" s="101"/>
      <c r="AW82" s="67"/>
      <c r="AX82" s="68"/>
      <c r="AY82" s="68"/>
      <c r="AZ82" s="68"/>
      <c r="BA82" s="68"/>
      <c r="BB82" s="68"/>
      <c r="BC82" s="68"/>
      <c r="BD82" s="69"/>
      <c r="BE82" s="99">
        <f t="shared" si="0"/>
        <v>0.45</v>
      </c>
      <c r="BF82" s="100"/>
      <c r="BG82" s="100"/>
      <c r="BH82" s="100"/>
      <c r="BI82" s="100"/>
      <c r="BJ82" s="100"/>
      <c r="BK82" s="100"/>
      <c r="BL82" s="101"/>
    </row>
    <row r="83" spans="1:65" ht="27" customHeight="1">
      <c r="A83" s="129" t="s">
        <v>118</v>
      </c>
      <c r="B83" s="129"/>
      <c r="C83" s="129"/>
      <c r="D83" s="129"/>
      <c r="E83" s="129"/>
      <c r="F83" s="130"/>
      <c r="G83" s="120" t="s">
        <v>72</v>
      </c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2"/>
      <c r="Z83" s="126"/>
      <c r="AA83" s="127"/>
      <c r="AB83" s="127"/>
      <c r="AC83" s="127"/>
      <c r="AD83" s="128"/>
      <c r="AE83" s="126"/>
      <c r="AF83" s="127"/>
      <c r="AG83" s="127"/>
      <c r="AH83" s="127"/>
      <c r="AI83" s="127"/>
      <c r="AJ83" s="127"/>
      <c r="AK83" s="127"/>
      <c r="AL83" s="127"/>
      <c r="AM83" s="127"/>
      <c r="AN83" s="128"/>
      <c r="AO83" s="117"/>
      <c r="AP83" s="118"/>
      <c r="AQ83" s="118"/>
      <c r="AR83" s="118"/>
      <c r="AS83" s="118"/>
      <c r="AT83" s="118"/>
      <c r="AU83" s="118"/>
      <c r="AV83" s="119"/>
      <c r="AW83" s="114"/>
      <c r="AX83" s="115"/>
      <c r="AY83" s="115"/>
      <c r="AZ83" s="115"/>
      <c r="BA83" s="115"/>
      <c r="BB83" s="115"/>
      <c r="BC83" s="115"/>
      <c r="BD83" s="116"/>
      <c r="BE83" s="117"/>
      <c r="BF83" s="118"/>
      <c r="BG83" s="118"/>
      <c r="BH83" s="118"/>
      <c r="BI83" s="118"/>
      <c r="BJ83" s="118"/>
      <c r="BK83" s="118"/>
      <c r="BL83" s="119"/>
    </row>
    <row r="84" spans="1:65" ht="36" customHeight="1">
      <c r="A84" s="143" t="s">
        <v>118</v>
      </c>
      <c r="B84" s="131"/>
      <c r="C84" s="131"/>
      <c r="D84" s="131"/>
      <c r="E84" s="131"/>
      <c r="F84" s="132"/>
      <c r="G84" s="133" t="s">
        <v>73</v>
      </c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5"/>
      <c r="Z84" s="126" t="s">
        <v>74</v>
      </c>
      <c r="AA84" s="127"/>
      <c r="AB84" s="127"/>
      <c r="AC84" s="127"/>
      <c r="AD84" s="128"/>
      <c r="AE84" s="126" t="s">
        <v>75</v>
      </c>
      <c r="AF84" s="127"/>
      <c r="AG84" s="127"/>
      <c r="AH84" s="127"/>
      <c r="AI84" s="127"/>
      <c r="AJ84" s="127"/>
      <c r="AK84" s="127"/>
      <c r="AL84" s="127"/>
      <c r="AM84" s="127"/>
      <c r="AN84" s="128"/>
      <c r="AO84" s="173">
        <f>15564.458/BE68</f>
        <v>0.80581454398349406</v>
      </c>
      <c r="AP84" s="174"/>
      <c r="AQ84" s="174"/>
      <c r="AR84" s="174"/>
      <c r="AS84" s="174"/>
      <c r="AT84" s="174"/>
      <c r="AU84" s="174"/>
      <c r="AV84" s="175"/>
      <c r="AW84" s="173"/>
      <c r="AX84" s="174"/>
      <c r="AY84" s="174"/>
      <c r="AZ84" s="174"/>
      <c r="BA84" s="174"/>
      <c r="BB84" s="174"/>
      <c r="BC84" s="174"/>
      <c r="BD84" s="175"/>
      <c r="BE84" s="173">
        <f>AO84</f>
        <v>0.80581454398349406</v>
      </c>
      <c r="BF84" s="174"/>
      <c r="BG84" s="174"/>
      <c r="BH84" s="174"/>
      <c r="BI84" s="174"/>
      <c r="BJ84" s="174"/>
      <c r="BK84" s="174"/>
      <c r="BL84" s="175"/>
    </row>
    <row r="85" spans="1:65" ht="46.5" customHeight="1">
      <c r="A85" s="131" t="s">
        <v>126</v>
      </c>
      <c r="B85" s="131"/>
      <c r="C85" s="131"/>
      <c r="D85" s="131"/>
      <c r="E85" s="131"/>
      <c r="F85" s="132"/>
      <c r="G85" s="178" t="str">
        <f>D50</f>
        <v>Забезпечення проведення капітального ремонту об´єктів транспортної інфраструктури</v>
      </c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80"/>
      <c r="Z85" s="28"/>
      <c r="AA85" s="29"/>
      <c r="AB85" s="29"/>
      <c r="AC85" s="29"/>
      <c r="AD85" s="30"/>
      <c r="AE85" s="28"/>
      <c r="AF85" s="29"/>
      <c r="AG85" s="29"/>
      <c r="AH85" s="29"/>
      <c r="AI85" s="29"/>
      <c r="AJ85" s="29"/>
      <c r="AK85" s="29"/>
      <c r="AL85" s="29"/>
      <c r="AM85" s="29"/>
      <c r="AN85" s="30"/>
      <c r="AO85" s="31"/>
      <c r="AP85" s="32"/>
      <c r="AQ85" s="32"/>
      <c r="AR85" s="32"/>
      <c r="AS85" s="32"/>
      <c r="AT85" s="32"/>
      <c r="AU85" s="32"/>
      <c r="AV85" s="33"/>
      <c r="AW85" s="31"/>
      <c r="AX85" s="32"/>
      <c r="AY85" s="32"/>
      <c r="AZ85" s="32"/>
      <c r="BA85" s="32"/>
      <c r="BB85" s="32"/>
      <c r="BC85" s="32"/>
      <c r="BD85" s="33"/>
      <c r="BE85" s="31"/>
      <c r="BF85" s="32"/>
      <c r="BG85" s="32"/>
      <c r="BH85" s="32"/>
      <c r="BI85" s="32"/>
      <c r="BJ85" s="32"/>
      <c r="BK85" s="32"/>
      <c r="BL85" s="33"/>
    </row>
    <row r="86" spans="1:65" ht="27.75" customHeight="1">
      <c r="A86" s="131" t="s">
        <v>127</v>
      </c>
      <c r="B86" s="131"/>
      <c r="C86" s="131"/>
      <c r="D86" s="131"/>
      <c r="E86" s="131"/>
      <c r="F86" s="132"/>
      <c r="G86" s="126" t="str">
        <f>G68</f>
        <v>Затрат</v>
      </c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7"/>
      <c r="Z86" s="28"/>
      <c r="AA86" s="29"/>
      <c r="AB86" s="29"/>
      <c r="AC86" s="29"/>
      <c r="AD86" s="30"/>
      <c r="AE86" s="28"/>
      <c r="AF86" s="29"/>
      <c r="AG86" s="29"/>
      <c r="AH86" s="29"/>
      <c r="AI86" s="29"/>
      <c r="AJ86" s="29"/>
      <c r="AK86" s="29"/>
      <c r="AL86" s="29"/>
      <c r="AM86" s="29"/>
      <c r="AN86" s="30"/>
      <c r="AO86" s="31"/>
      <c r="AP86" s="32"/>
      <c r="AQ86" s="32"/>
      <c r="AR86" s="32"/>
      <c r="AS86" s="32"/>
      <c r="AT86" s="32"/>
      <c r="AU86" s="32"/>
      <c r="AV86" s="33"/>
      <c r="AW86" s="31"/>
      <c r="AX86" s="32"/>
      <c r="AY86" s="32"/>
      <c r="AZ86" s="32"/>
      <c r="BA86" s="32"/>
      <c r="BB86" s="32"/>
      <c r="BC86" s="32"/>
      <c r="BD86" s="33"/>
      <c r="BE86" s="31"/>
      <c r="BF86" s="32"/>
      <c r="BG86" s="32"/>
      <c r="BH86" s="32"/>
      <c r="BI86" s="32"/>
      <c r="BJ86" s="32"/>
      <c r="BK86" s="32"/>
      <c r="BL86" s="33"/>
    </row>
    <row r="87" spans="1:65" ht="36" customHeight="1">
      <c r="A87" s="131" t="s">
        <v>130</v>
      </c>
      <c r="B87" s="131"/>
      <c r="C87" s="131"/>
      <c r="D87" s="131"/>
      <c r="E87" s="131"/>
      <c r="F87" s="132"/>
      <c r="G87" s="133" t="s">
        <v>128</v>
      </c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5"/>
      <c r="Z87" s="126" t="s">
        <v>93</v>
      </c>
      <c r="AA87" s="127"/>
      <c r="AB87" s="127"/>
      <c r="AC87" s="127"/>
      <c r="AD87" s="128"/>
      <c r="AE87" s="126" t="s">
        <v>129</v>
      </c>
      <c r="AF87" s="127"/>
      <c r="AG87" s="127"/>
      <c r="AH87" s="127"/>
      <c r="AI87" s="127"/>
      <c r="AJ87" s="127"/>
      <c r="AK87" s="127"/>
      <c r="AL87" s="127"/>
      <c r="AM87" s="127"/>
      <c r="AN87" s="128"/>
      <c r="AO87" s="67"/>
      <c r="AP87" s="68"/>
      <c r="AQ87" s="68"/>
      <c r="AR87" s="68"/>
      <c r="AS87" s="68"/>
      <c r="AT87" s="68"/>
      <c r="AU87" s="68"/>
      <c r="AV87" s="69"/>
      <c r="AW87" s="67">
        <f>212.571</f>
        <v>212.571</v>
      </c>
      <c r="AX87" s="68"/>
      <c r="AY87" s="68"/>
      <c r="AZ87" s="68"/>
      <c r="BA87" s="68"/>
      <c r="BB87" s="68"/>
      <c r="BC87" s="68"/>
      <c r="BD87" s="69"/>
      <c r="BE87" s="67">
        <f>AO87+AW87</f>
        <v>212.571</v>
      </c>
      <c r="BF87" s="68"/>
      <c r="BG87" s="68"/>
      <c r="BH87" s="68"/>
      <c r="BI87" s="68"/>
      <c r="BJ87" s="68"/>
      <c r="BK87" s="68"/>
      <c r="BL87" s="69"/>
    </row>
    <row r="88" spans="1:65" ht="26.25" customHeight="1">
      <c r="A88" s="129" t="s">
        <v>131</v>
      </c>
      <c r="B88" s="129"/>
      <c r="C88" s="129"/>
      <c r="D88" s="129"/>
      <c r="E88" s="129"/>
      <c r="F88" s="130"/>
      <c r="G88" s="120" t="s">
        <v>68</v>
      </c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2"/>
      <c r="Z88" s="120" t="s">
        <v>71</v>
      </c>
      <c r="AA88" s="123"/>
      <c r="AB88" s="123"/>
      <c r="AC88" s="123"/>
      <c r="AD88" s="124"/>
      <c r="AE88" s="126"/>
      <c r="AF88" s="127"/>
      <c r="AG88" s="127"/>
      <c r="AH88" s="127"/>
      <c r="AI88" s="127"/>
      <c r="AJ88" s="127"/>
      <c r="AK88" s="127"/>
      <c r="AL88" s="127"/>
      <c r="AM88" s="127"/>
      <c r="AN88" s="128"/>
      <c r="AO88" s="111"/>
      <c r="AP88" s="112"/>
      <c r="AQ88" s="112"/>
      <c r="AR88" s="112"/>
      <c r="AS88" s="112"/>
      <c r="AT88" s="112"/>
      <c r="AU88" s="112"/>
      <c r="AV88" s="113"/>
      <c r="AW88" s="114"/>
      <c r="AX88" s="115"/>
      <c r="AY88" s="115"/>
      <c r="AZ88" s="115"/>
      <c r="BA88" s="115"/>
      <c r="BB88" s="115"/>
      <c r="BC88" s="115"/>
      <c r="BD88" s="116"/>
      <c r="BE88" s="117"/>
      <c r="BF88" s="118"/>
      <c r="BG88" s="118"/>
      <c r="BH88" s="118"/>
      <c r="BI88" s="118"/>
      <c r="BJ88" s="118"/>
      <c r="BK88" s="118"/>
      <c r="BL88" s="119"/>
    </row>
    <row r="89" spans="1:65" ht="41.25" customHeight="1">
      <c r="A89" s="131" t="s">
        <v>134</v>
      </c>
      <c r="B89" s="131"/>
      <c r="C89" s="131"/>
      <c r="D89" s="131"/>
      <c r="E89" s="131"/>
      <c r="F89" s="132"/>
      <c r="G89" s="125" t="s">
        <v>142</v>
      </c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6" t="s">
        <v>143</v>
      </c>
      <c r="AA89" s="127"/>
      <c r="AB89" s="127"/>
      <c r="AC89" s="127"/>
      <c r="AD89" s="128"/>
      <c r="AE89" s="126" t="s">
        <v>95</v>
      </c>
      <c r="AF89" s="127"/>
      <c r="AG89" s="127"/>
      <c r="AH89" s="127"/>
      <c r="AI89" s="127"/>
      <c r="AJ89" s="127"/>
      <c r="AK89" s="127"/>
      <c r="AL89" s="127"/>
      <c r="AM89" s="127"/>
      <c r="AN89" s="128"/>
      <c r="AO89" s="117"/>
      <c r="AP89" s="118"/>
      <c r="AQ89" s="118"/>
      <c r="AR89" s="118"/>
      <c r="AS89" s="118"/>
      <c r="AT89" s="118"/>
      <c r="AU89" s="118"/>
      <c r="AV89" s="119"/>
      <c r="AW89" s="117">
        <v>3</v>
      </c>
      <c r="AX89" s="118"/>
      <c r="AY89" s="118"/>
      <c r="AZ89" s="118"/>
      <c r="BA89" s="118"/>
      <c r="BB89" s="118"/>
      <c r="BC89" s="118"/>
      <c r="BD89" s="119"/>
      <c r="BE89" s="117">
        <f>AO89+AW89</f>
        <v>3</v>
      </c>
      <c r="BF89" s="118"/>
      <c r="BG89" s="118"/>
      <c r="BH89" s="118"/>
      <c r="BI89" s="118"/>
      <c r="BJ89" s="118"/>
      <c r="BK89" s="118"/>
      <c r="BL89" s="119"/>
    </row>
    <row r="90" spans="1:65" ht="25.5" customHeight="1">
      <c r="A90" s="129" t="s">
        <v>132</v>
      </c>
      <c r="B90" s="129"/>
      <c r="C90" s="129"/>
      <c r="D90" s="129"/>
      <c r="E90" s="129"/>
      <c r="F90" s="130"/>
      <c r="G90" s="120" t="s">
        <v>70</v>
      </c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2"/>
      <c r="Z90" s="120" t="s">
        <v>71</v>
      </c>
      <c r="AA90" s="123"/>
      <c r="AB90" s="123"/>
      <c r="AC90" s="123"/>
      <c r="AD90" s="124"/>
      <c r="AE90" s="120" t="s">
        <v>71</v>
      </c>
      <c r="AF90" s="123"/>
      <c r="AG90" s="123"/>
      <c r="AH90" s="123"/>
      <c r="AI90" s="123"/>
      <c r="AJ90" s="123"/>
      <c r="AK90" s="123"/>
      <c r="AL90" s="123"/>
      <c r="AM90" s="123"/>
      <c r="AN90" s="124"/>
      <c r="AO90" s="114"/>
      <c r="AP90" s="115"/>
      <c r="AQ90" s="115"/>
      <c r="AR90" s="115"/>
      <c r="AS90" s="115"/>
      <c r="AT90" s="115"/>
      <c r="AU90" s="115"/>
      <c r="AV90" s="116"/>
      <c r="AW90" s="114"/>
      <c r="AX90" s="115"/>
      <c r="AY90" s="115"/>
      <c r="AZ90" s="115"/>
      <c r="BA90" s="115"/>
      <c r="BB90" s="115"/>
      <c r="BC90" s="115"/>
      <c r="BD90" s="116"/>
      <c r="BE90" s="117"/>
      <c r="BF90" s="118"/>
      <c r="BG90" s="118"/>
      <c r="BH90" s="118"/>
      <c r="BI90" s="118"/>
      <c r="BJ90" s="118"/>
      <c r="BK90" s="118"/>
      <c r="BL90" s="119"/>
    </row>
    <row r="91" spans="1:65" ht="32.25" customHeight="1">
      <c r="A91" s="131" t="s">
        <v>137</v>
      </c>
      <c r="B91" s="131"/>
      <c r="C91" s="131"/>
      <c r="D91" s="131"/>
      <c r="E91" s="131"/>
      <c r="F91" s="132"/>
      <c r="G91" s="133" t="s">
        <v>144</v>
      </c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5"/>
      <c r="Z91" s="126" t="s">
        <v>93</v>
      </c>
      <c r="AA91" s="127"/>
      <c r="AB91" s="127"/>
      <c r="AC91" s="127"/>
      <c r="AD91" s="128"/>
      <c r="AE91" s="126" t="s">
        <v>133</v>
      </c>
      <c r="AF91" s="127"/>
      <c r="AG91" s="127"/>
      <c r="AH91" s="127"/>
      <c r="AI91" s="127"/>
      <c r="AJ91" s="127"/>
      <c r="AK91" s="127"/>
      <c r="AL91" s="127"/>
      <c r="AM91" s="127"/>
      <c r="AN91" s="128"/>
      <c r="AO91" s="67"/>
      <c r="AP91" s="68"/>
      <c r="AQ91" s="68"/>
      <c r="AR91" s="68"/>
      <c r="AS91" s="68"/>
      <c r="AT91" s="68"/>
      <c r="AU91" s="68"/>
      <c r="AV91" s="69"/>
      <c r="AW91" s="67">
        <f>AW87/AW89</f>
        <v>70.856999999999999</v>
      </c>
      <c r="AX91" s="68"/>
      <c r="AY91" s="68"/>
      <c r="AZ91" s="68"/>
      <c r="BA91" s="68"/>
      <c r="BB91" s="68"/>
      <c r="BC91" s="68"/>
      <c r="BD91" s="69"/>
      <c r="BE91" s="67">
        <f>AO91+AW91</f>
        <v>70.856999999999999</v>
      </c>
      <c r="BF91" s="68"/>
      <c r="BG91" s="68"/>
      <c r="BH91" s="68"/>
      <c r="BI91" s="68"/>
      <c r="BJ91" s="68"/>
      <c r="BK91" s="68"/>
      <c r="BL91" s="69"/>
    </row>
    <row r="92" spans="1:65" ht="34.5" customHeight="1">
      <c r="A92" s="129" t="s">
        <v>135</v>
      </c>
      <c r="B92" s="129"/>
      <c r="C92" s="129"/>
      <c r="D92" s="129"/>
      <c r="E92" s="129"/>
      <c r="F92" s="130"/>
      <c r="G92" s="120" t="s">
        <v>72</v>
      </c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2"/>
      <c r="Z92" s="126"/>
      <c r="AA92" s="127"/>
      <c r="AB92" s="127"/>
      <c r="AC92" s="127"/>
      <c r="AD92" s="128"/>
      <c r="AE92" s="126"/>
      <c r="AF92" s="127"/>
      <c r="AG92" s="127"/>
      <c r="AH92" s="127"/>
      <c r="AI92" s="127"/>
      <c r="AJ92" s="127"/>
      <c r="AK92" s="127"/>
      <c r="AL92" s="127"/>
      <c r="AM92" s="127"/>
      <c r="AN92" s="128"/>
      <c r="AO92" s="117"/>
      <c r="AP92" s="118"/>
      <c r="AQ92" s="118"/>
      <c r="AR92" s="118"/>
      <c r="AS92" s="118"/>
      <c r="AT92" s="118"/>
      <c r="AU92" s="118"/>
      <c r="AV92" s="119"/>
      <c r="AW92" s="114"/>
      <c r="AX92" s="115"/>
      <c r="AY92" s="115"/>
      <c r="AZ92" s="115"/>
      <c r="BA92" s="115"/>
      <c r="BB92" s="115"/>
      <c r="BC92" s="115"/>
      <c r="BD92" s="116"/>
      <c r="BE92" s="117"/>
      <c r="BF92" s="118"/>
      <c r="BG92" s="118"/>
      <c r="BH92" s="118"/>
      <c r="BI92" s="118"/>
      <c r="BJ92" s="118"/>
      <c r="BK92" s="118"/>
      <c r="BL92" s="119"/>
      <c r="BM92" s="22"/>
    </row>
    <row r="93" spans="1:65" ht="31.5" customHeight="1">
      <c r="A93" s="143" t="s">
        <v>136</v>
      </c>
      <c r="B93" s="131"/>
      <c r="C93" s="131"/>
      <c r="D93" s="131"/>
      <c r="E93" s="131"/>
      <c r="F93" s="132"/>
      <c r="G93" s="125" t="s">
        <v>73</v>
      </c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44" t="s">
        <v>74</v>
      </c>
      <c r="AA93" s="145"/>
      <c r="AB93" s="145"/>
      <c r="AC93" s="145"/>
      <c r="AD93" s="145"/>
      <c r="AE93" s="144" t="s">
        <v>75</v>
      </c>
      <c r="AF93" s="145"/>
      <c r="AG93" s="145"/>
      <c r="AH93" s="145"/>
      <c r="AI93" s="145"/>
      <c r="AJ93" s="145"/>
      <c r="AK93" s="145"/>
      <c r="AL93" s="145"/>
      <c r="AM93" s="145"/>
      <c r="AN93" s="145"/>
      <c r="AO93" s="182"/>
      <c r="AP93" s="182"/>
      <c r="AQ93" s="182"/>
      <c r="AR93" s="182"/>
      <c r="AS93" s="182"/>
      <c r="AT93" s="182"/>
      <c r="AU93" s="182"/>
      <c r="AV93" s="182"/>
      <c r="AW93" s="182">
        <f>212.571/AW87</f>
        <v>1</v>
      </c>
      <c r="AX93" s="182"/>
      <c r="AY93" s="182"/>
      <c r="AZ93" s="182"/>
      <c r="BA93" s="182"/>
      <c r="BB93" s="182"/>
      <c r="BC93" s="182"/>
      <c r="BD93" s="182"/>
      <c r="BE93" s="182">
        <f>212.571/BE87</f>
        <v>1</v>
      </c>
      <c r="BF93" s="182"/>
      <c r="BG93" s="182"/>
      <c r="BH93" s="182"/>
      <c r="BI93" s="182"/>
      <c r="BJ93" s="182"/>
      <c r="BK93" s="182"/>
      <c r="BL93" s="182"/>
      <c r="BM93" s="22"/>
    </row>
    <row r="94" spans="1:65" ht="38.25" customHeight="1">
      <c r="A94" s="34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36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42"/>
      <c r="AZ94" s="142"/>
      <c r="BA94" s="142"/>
      <c r="BB94" s="142"/>
      <c r="BC94" s="142"/>
      <c r="BD94" s="142"/>
      <c r="BE94" s="142"/>
      <c r="BF94" s="142"/>
      <c r="BG94" s="142"/>
      <c r="BH94" s="37"/>
      <c r="BI94" s="37"/>
      <c r="BJ94" s="37"/>
      <c r="BK94" s="37"/>
      <c r="BL94" s="37"/>
      <c r="BM94" s="22"/>
    </row>
    <row r="95" spans="1:65" ht="29.25" customHeight="1">
      <c r="A95" s="140" t="s">
        <v>76</v>
      </c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38"/>
      <c r="AO95" s="147" t="s">
        <v>77</v>
      </c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37"/>
      <c r="BI95" s="37"/>
      <c r="BJ95" s="37"/>
      <c r="BK95" s="37"/>
      <c r="BL95" s="37"/>
      <c r="BM95" s="22"/>
    </row>
    <row r="96" spans="1:65" ht="12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187" t="s">
        <v>10</v>
      </c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22"/>
      <c r="AO96" s="188" t="s">
        <v>78</v>
      </c>
      <c r="AP96" s="188"/>
      <c r="AQ96" s="188"/>
      <c r="AR96" s="188"/>
      <c r="AS96" s="188"/>
      <c r="AT96" s="188"/>
      <c r="AU96" s="188"/>
      <c r="AV96" s="188"/>
      <c r="AW96" s="188"/>
      <c r="AX96" s="188"/>
      <c r="AY96" s="188"/>
      <c r="AZ96" s="188"/>
      <c r="BA96" s="188"/>
      <c r="BB96" s="188"/>
      <c r="BC96" s="188"/>
      <c r="BD96" s="188"/>
      <c r="BE96" s="188"/>
      <c r="BF96" s="188"/>
      <c r="BG96" s="188"/>
      <c r="BH96" s="22"/>
      <c r="BI96" s="22"/>
      <c r="BJ96" s="22"/>
      <c r="BK96" s="22"/>
      <c r="BL96" s="22"/>
      <c r="BM96" s="22"/>
    </row>
    <row r="97" spans="1:65" ht="15.75">
      <c r="A97" s="189" t="s">
        <v>8</v>
      </c>
      <c r="B97" s="189"/>
      <c r="C97" s="189"/>
      <c r="D97" s="189"/>
      <c r="E97" s="189"/>
      <c r="F97" s="189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</row>
    <row r="98" spans="1:65" ht="9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</row>
    <row r="99" spans="1:65" ht="31.5" customHeight="1">
      <c r="A99" s="26" t="s">
        <v>122</v>
      </c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21"/>
      <c r="AO99" s="191" t="s">
        <v>123</v>
      </c>
      <c r="AP99" s="191"/>
      <c r="AQ99" s="191"/>
      <c r="AR99" s="191"/>
      <c r="AS99" s="191"/>
      <c r="AT99" s="191"/>
      <c r="AU99" s="191"/>
      <c r="AV99" s="191"/>
      <c r="AW99" s="191"/>
      <c r="AX99" s="191"/>
      <c r="AY99" s="191"/>
      <c r="AZ99" s="191"/>
      <c r="BA99" s="191"/>
      <c r="BB99" s="191"/>
      <c r="BC99" s="191"/>
      <c r="BD99" s="191"/>
      <c r="BE99" s="191"/>
      <c r="BF99" s="191"/>
      <c r="BG99" s="191"/>
      <c r="BH99" s="22"/>
      <c r="BI99" s="22"/>
      <c r="BJ99" s="22"/>
      <c r="BK99" s="22"/>
      <c r="BL99" s="22"/>
      <c r="BM99" s="22"/>
    </row>
    <row r="100" spans="1:65" ht="20.25" customHeight="1">
      <c r="A100" s="27" t="s">
        <v>124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2"/>
      <c r="Q100" s="22"/>
      <c r="R100" s="22"/>
      <c r="S100" s="22"/>
      <c r="T100" s="22"/>
      <c r="U100" s="22"/>
      <c r="V100" s="22"/>
      <c r="W100" s="188" t="s">
        <v>10</v>
      </c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22"/>
      <c r="AO100" s="188" t="s">
        <v>78</v>
      </c>
      <c r="AP100" s="188"/>
      <c r="AQ100" s="188"/>
      <c r="AR100" s="188"/>
      <c r="AS100" s="188"/>
      <c r="AT100" s="188"/>
      <c r="AU100" s="188"/>
      <c r="AV100" s="188"/>
      <c r="AW100" s="188"/>
      <c r="AX100" s="188"/>
      <c r="AY100" s="188"/>
      <c r="AZ100" s="188"/>
      <c r="BA100" s="188"/>
      <c r="BB100" s="188"/>
      <c r="BC100" s="188"/>
      <c r="BD100" s="188"/>
      <c r="BE100" s="188"/>
      <c r="BF100" s="188"/>
      <c r="BG100" s="188"/>
      <c r="BH100" s="22"/>
      <c r="BI100" s="22"/>
      <c r="BJ100" s="22"/>
      <c r="BK100" s="22"/>
      <c r="BL100" s="22"/>
      <c r="BM100" s="22"/>
    </row>
    <row r="102" spans="1:65">
      <c r="W102" s="183"/>
      <c r="X102" s="183"/>
      <c r="Y102" s="183"/>
      <c r="Z102" s="183"/>
      <c r="AA102" s="183"/>
      <c r="AB102" s="183"/>
      <c r="AC102" s="183"/>
      <c r="AD102" s="183"/>
      <c r="AE102" s="183"/>
      <c r="AF102" s="183"/>
      <c r="AG102" s="183"/>
      <c r="AH102" s="183"/>
      <c r="AI102" s="183"/>
      <c r="AJ102" s="183"/>
      <c r="AK102" s="183"/>
      <c r="AL102" s="183"/>
      <c r="AM102" s="183"/>
      <c r="AO102" s="183"/>
      <c r="AP102" s="183"/>
      <c r="AQ102" s="183"/>
      <c r="AR102" s="183"/>
      <c r="AS102" s="183"/>
      <c r="AT102" s="183"/>
      <c r="AU102" s="183"/>
      <c r="AV102" s="183"/>
      <c r="AW102" s="183"/>
      <c r="AX102" s="183"/>
      <c r="AY102" s="183"/>
      <c r="AZ102" s="183"/>
      <c r="BA102" s="183"/>
      <c r="BB102" s="183"/>
      <c r="BC102" s="183"/>
      <c r="BD102" s="183"/>
      <c r="BE102" s="183"/>
      <c r="BF102" s="183"/>
      <c r="BG102" s="183"/>
    </row>
    <row r="103" spans="1:65" ht="15.75">
      <c r="A103" s="184" t="s">
        <v>141</v>
      </c>
      <c r="B103" s="185"/>
      <c r="C103" s="185"/>
      <c r="D103" s="185"/>
      <c r="E103" s="185"/>
      <c r="F103" s="185"/>
      <c r="G103" s="185"/>
      <c r="H103" s="185"/>
    </row>
    <row r="104" spans="1:65" ht="15.75">
      <c r="A104" s="186" t="s">
        <v>52</v>
      </c>
      <c r="B104" s="186"/>
      <c r="C104" s="186"/>
      <c r="D104" s="186"/>
      <c r="E104" s="186"/>
      <c r="F104" s="186"/>
      <c r="G104" s="186"/>
      <c r="H104" s="186"/>
      <c r="I104" s="24"/>
      <c r="J104" s="24"/>
      <c r="K104" s="24"/>
      <c r="L104" s="24"/>
      <c r="M104" s="24"/>
      <c r="N104" s="24"/>
      <c r="O104" s="24"/>
      <c r="P104" s="24"/>
      <c r="Q104" s="24"/>
    </row>
    <row r="105" spans="1:65">
      <c r="A105" s="19" t="s">
        <v>53</v>
      </c>
    </row>
  </sheetData>
  <mergeCells count="343">
    <mergeCell ref="BE93:BL93"/>
    <mergeCell ref="AO91:AV91"/>
    <mergeCell ref="BE92:BL92"/>
    <mergeCell ref="AO102:BG102"/>
    <mergeCell ref="AW93:BD93"/>
    <mergeCell ref="AO93:AV93"/>
    <mergeCell ref="AW92:BD92"/>
    <mergeCell ref="A103:H103"/>
    <mergeCell ref="A104:H104"/>
    <mergeCell ref="W96:AM96"/>
    <mergeCell ref="AO96:BG96"/>
    <mergeCell ref="A97:F97"/>
    <mergeCell ref="W99:AM99"/>
    <mergeCell ref="AO99:BG99"/>
    <mergeCell ref="W100:AM100"/>
    <mergeCell ref="AO100:BG100"/>
    <mergeCell ref="W102:AM102"/>
    <mergeCell ref="AE93:AN93"/>
    <mergeCell ref="G79:Y79"/>
    <mergeCell ref="AW78:BD78"/>
    <mergeCell ref="AE72:AN72"/>
    <mergeCell ref="G64:Y64"/>
    <mergeCell ref="G75:Y75"/>
    <mergeCell ref="G73:Y73"/>
    <mergeCell ref="G72:Y72"/>
    <mergeCell ref="Z75:AD75"/>
    <mergeCell ref="Z74:AD74"/>
    <mergeCell ref="Z73:AD73"/>
    <mergeCell ref="G74:Y74"/>
    <mergeCell ref="AE74:AN74"/>
    <mergeCell ref="AE73:AN73"/>
    <mergeCell ref="AE75:AN75"/>
    <mergeCell ref="A72:F72"/>
    <mergeCell ref="A77:F77"/>
    <mergeCell ref="A80:F80"/>
    <mergeCell ref="A88:F88"/>
    <mergeCell ref="A81:F81"/>
    <mergeCell ref="A70:F70"/>
    <mergeCell ref="A71:F71"/>
    <mergeCell ref="A73:F73"/>
    <mergeCell ref="A76:F76"/>
    <mergeCell ref="A74:F74"/>
    <mergeCell ref="A75:F75"/>
    <mergeCell ref="A86:F86"/>
    <mergeCell ref="A78:F78"/>
    <mergeCell ref="A79:F79"/>
    <mergeCell ref="G87:Y87"/>
    <mergeCell ref="Z84:AD84"/>
    <mergeCell ref="AE82:AN82"/>
    <mergeCell ref="AE83:AN83"/>
    <mergeCell ref="A85:F85"/>
    <mergeCell ref="G85:Y85"/>
    <mergeCell ref="AE84:AN84"/>
    <mergeCell ref="A83:F83"/>
    <mergeCell ref="A82:F82"/>
    <mergeCell ref="A87:F87"/>
    <mergeCell ref="A84:F84"/>
    <mergeCell ref="G88:Y88"/>
    <mergeCell ref="Z88:AD88"/>
    <mergeCell ref="AE88:AN88"/>
    <mergeCell ref="AE76:AN76"/>
    <mergeCell ref="AE87:AN87"/>
    <mergeCell ref="Z79:AD79"/>
    <mergeCell ref="AE77:AN77"/>
    <mergeCell ref="G77:Y77"/>
    <mergeCell ref="Z78:AD78"/>
    <mergeCell ref="AE80:AN80"/>
    <mergeCell ref="Z87:AD87"/>
    <mergeCell ref="G81:Y81"/>
    <mergeCell ref="G80:Y80"/>
    <mergeCell ref="G82:Y82"/>
    <mergeCell ref="G83:Y83"/>
    <mergeCell ref="G84:Y84"/>
    <mergeCell ref="Z83:AD83"/>
    <mergeCell ref="Z82:AD82"/>
    <mergeCell ref="G78:Y78"/>
    <mergeCell ref="G86:Y86"/>
    <mergeCell ref="Z77:AD77"/>
    <mergeCell ref="Z76:AD76"/>
    <mergeCell ref="AE78:AN78"/>
    <mergeCell ref="AE81:AN81"/>
    <mergeCell ref="BE77:BL77"/>
    <mergeCell ref="BE78:BL78"/>
    <mergeCell ref="AO78:AV78"/>
    <mergeCell ref="AW80:BD80"/>
    <mergeCell ref="BE84:BL84"/>
    <mergeCell ref="AO84:AV84"/>
    <mergeCell ref="AW84:BD84"/>
    <mergeCell ref="AW71:BD71"/>
    <mergeCell ref="BE76:BL76"/>
    <mergeCell ref="AW76:BD76"/>
    <mergeCell ref="BE75:BL75"/>
    <mergeCell ref="BE72:BL72"/>
    <mergeCell ref="BE73:BL73"/>
    <mergeCell ref="BE74:BL74"/>
    <mergeCell ref="BE71:BL71"/>
    <mergeCell ref="AO71:AV71"/>
    <mergeCell ref="AW72:BD72"/>
    <mergeCell ref="AW74:BD74"/>
    <mergeCell ref="AO75:AV75"/>
    <mergeCell ref="BE80:BL80"/>
    <mergeCell ref="BE79:BL79"/>
    <mergeCell ref="AO79:AV79"/>
    <mergeCell ref="AO80:AV80"/>
    <mergeCell ref="BE82:BL82"/>
    <mergeCell ref="BE63:BL63"/>
    <mergeCell ref="BE64:BL64"/>
    <mergeCell ref="BE66:BL66"/>
    <mergeCell ref="BE67:BL67"/>
    <mergeCell ref="BE70:BL70"/>
    <mergeCell ref="AW70:BD70"/>
    <mergeCell ref="G66:Y66"/>
    <mergeCell ref="Z65:AD65"/>
    <mergeCell ref="AO64:AV64"/>
    <mergeCell ref="G65:Y65"/>
    <mergeCell ref="AO65:AV65"/>
    <mergeCell ref="AO66:AV66"/>
    <mergeCell ref="Z66:AD66"/>
    <mergeCell ref="AE65:AN65"/>
    <mergeCell ref="AE66:AN66"/>
    <mergeCell ref="AW67:BD67"/>
    <mergeCell ref="AO67:AV67"/>
    <mergeCell ref="AO69:AV69"/>
    <mergeCell ref="AO70:AV70"/>
    <mergeCell ref="AE68:AN68"/>
    <mergeCell ref="AO68:AV68"/>
    <mergeCell ref="AW68:BD68"/>
    <mergeCell ref="AE69:AN69"/>
    <mergeCell ref="G63:Y63"/>
    <mergeCell ref="G71:Y71"/>
    <mergeCell ref="G70:Y70"/>
    <mergeCell ref="AW77:BD77"/>
    <mergeCell ref="AO77:AV77"/>
    <mergeCell ref="AO76:AV76"/>
    <mergeCell ref="AO73:AV73"/>
    <mergeCell ref="AW75:BD75"/>
    <mergeCell ref="AW73:BD73"/>
    <mergeCell ref="G68:Y68"/>
    <mergeCell ref="Z69:AD69"/>
    <mergeCell ref="Z72:AD72"/>
    <mergeCell ref="Z70:AD70"/>
    <mergeCell ref="AO74:AV74"/>
    <mergeCell ref="AO72:AV72"/>
    <mergeCell ref="AE71:AN71"/>
    <mergeCell ref="AE70:AN70"/>
    <mergeCell ref="Z71:AD71"/>
    <mergeCell ref="G76:Y76"/>
    <mergeCell ref="A60:C60"/>
    <mergeCell ref="A63:F63"/>
    <mergeCell ref="A65:F65"/>
    <mergeCell ref="A66:F66"/>
    <mergeCell ref="AB60:AI60"/>
    <mergeCell ref="AW65:BD65"/>
    <mergeCell ref="AR60:AY60"/>
    <mergeCell ref="AO63:AV63"/>
    <mergeCell ref="AJ60:AQ60"/>
    <mergeCell ref="AE63:AN63"/>
    <mergeCell ref="AW63:BD63"/>
    <mergeCell ref="A62:BL62"/>
    <mergeCell ref="Z63:AD63"/>
    <mergeCell ref="BE65:BL65"/>
    <mergeCell ref="Z64:AD64"/>
    <mergeCell ref="AE64:AN64"/>
    <mergeCell ref="A69:F69"/>
    <mergeCell ref="Z68:AD68"/>
    <mergeCell ref="A67:F67"/>
    <mergeCell ref="G67:Y67"/>
    <mergeCell ref="A68:F68"/>
    <mergeCell ref="G69:Y69"/>
    <mergeCell ref="AW66:BD66"/>
    <mergeCell ref="AW64:BD64"/>
    <mergeCell ref="BE69:BL69"/>
    <mergeCell ref="AW69:BD69"/>
    <mergeCell ref="BE68:BL68"/>
    <mergeCell ref="Z67:AD67"/>
    <mergeCell ref="AE67:AN67"/>
    <mergeCell ref="A64:F64"/>
    <mergeCell ref="Z81:AD81"/>
    <mergeCell ref="AE79:AN79"/>
    <mergeCell ref="Z80:AD80"/>
    <mergeCell ref="AW89:BD89"/>
    <mergeCell ref="BE89:BL89"/>
    <mergeCell ref="D60:AA60"/>
    <mergeCell ref="BE83:BL83"/>
    <mergeCell ref="A95:V95"/>
    <mergeCell ref="W94:AM94"/>
    <mergeCell ref="AO94:BG94"/>
    <mergeCell ref="A93:F93"/>
    <mergeCell ref="G93:Y93"/>
    <mergeCell ref="Z93:AD93"/>
    <mergeCell ref="AO89:AV89"/>
    <mergeCell ref="Z91:AD91"/>
    <mergeCell ref="W95:AM95"/>
    <mergeCell ref="AO95:BG95"/>
    <mergeCell ref="BE87:BL87"/>
    <mergeCell ref="BE90:BL90"/>
    <mergeCell ref="AE91:AN91"/>
    <mergeCell ref="AW91:BD91"/>
    <mergeCell ref="BE91:BL91"/>
    <mergeCell ref="BE88:BL88"/>
    <mergeCell ref="A90:F90"/>
    <mergeCell ref="G90:Y90"/>
    <mergeCell ref="Z90:AD90"/>
    <mergeCell ref="G89:Y89"/>
    <mergeCell ref="Z89:AD89"/>
    <mergeCell ref="AE89:AN89"/>
    <mergeCell ref="AW90:BD90"/>
    <mergeCell ref="A92:F92"/>
    <mergeCell ref="A91:F91"/>
    <mergeCell ref="G91:Y91"/>
    <mergeCell ref="G92:Y92"/>
    <mergeCell ref="Z92:AD92"/>
    <mergeCell ref="AE92:AN92"/>
    <mergeCell ref="AO92:AV92"/>
    <mergeCell ref="AE90:AN90"/>
    <mergeCell ref="AO90:AV90"/>
    <mergeCell ref="A89:F89"/>
    <mergeCell ref="AO88:AV88"/>
    <mergeCell ref="AW88:BD88"/>
    <mergeCell ref="AW82:BD82"/>
    <mergeCell ref="AO81:AV81"/>
    <mergeCell ref="AO83:AV83"/>
    <mergeCell ref="AW81:BD81"/>
    <mergeCell ref="AO82:AV82"/>
    <mergeCell ref="AW87:BD87"/>
    <mergeCell ref="AO87:AV87"/>
    <mergeCell ref="AW83:BD83"/>
    <mergeCell ref="BE81:BL81"/>
    <mergeCell ref="AW79:BD79"/>
    <mergeCell ref="A36:BL36"/>
    <mergeCell ref="A31:F31"/>
    <mergeCell ref="G31:BL31"/>
    <mergeCell ref="A30:F30"/>
    <mergeCell ref="A37:F37"/>
    <mergeCell ref="G37:BL37"/>
    <mergeCell ref="L16:BL16"/>
    <mergeCell ref="L17:N17"/>
    <mergeCell ref="O17:BL17"/>
    <mergeCell ref="AC19:BL19"/>
    <mergeCell ref="AC45:AJ46"/>
    <mergeCell ref="AK45:AR46"/>
    <mergeCell ref="G40:BL40"/>
    <mergeCell ref="A43:AZ43"/>
    <mergeCell ref="AS45:AZ46"/>
    <mergeCell ref="D45:AB46"/>
    <mergeCell ref="A41:F41"/>
    <mergeCell ref="A45:C46"/>
    <mergeCell ref="G41:BL41"/>
    <mergeCell ref="A40:F40"/>
    <mergeCell ref="AS47:AZ47"/>
    <mergeCell ref="A44:AZ44"/>
    <mergeCell ref="AO1:BL1"/>
    <mergeCell ref="U21:AD21"/>
    <mergeCell ref="AE21:AR21"/>
    <mergeCell ref="L13:BL13"/>
    <mergeCell ref="BD21:BL21"/>
    <mergeCell ref="AO7:BF7"/>
    <mergeCell ref="A10:BL10"/>
    <mergeCell ref="A13:B13"/>
    <mergeCell ref="AO4:BL4"/>
    <mergeCell ref="C13:K13"/>
    <mergeCell ref="AS21:BC21"/>
    <mergeCell ref="AO2:BL2"/>
    <mergeCell ref="AO5:BL5"/>
    <mergeCell ref="L14:BL14"/>
    <mergeCell ref="D19:J19"/>
    <mergeCell ref="AO3:BL3"/>
    <mergeCell ref="AO6:BF6"/>
    <mergeCell ref="G38:BL38"/>
    <mergeCell ref="A34:BL34"/>
    <mergeCell ref="A33:BL33"/>
    <mergeCell ref="G30:BL30"/>
    <mergeCell ref="A14:K14"/>
    <mergeCell ref="C15:K15"/>
    <mergeCell ref="C17:K17"/>
    <mergeCell ref="A17:B17"/>
    <mergeCell ref="A16:K16"/>
    <mergeCell ref="A15:B15"/>
    <mergeCell ref="L15:BL15"/>
    <mergeCell ref="AS48:AZ48"/>
    <mergeCell ref="A47:C47"/>
    <mergeCell ref="AK47:AR47"/>
    <mergeCell ref="A48:C48"/>
    <mergeCell ref="AK48:AR48"/>
    <mergeCell ref="AC47:AJ47"/>
    <mergeCell ref="AC48:AJ48"/>
    <mergeCell ref="D48:AB48"/>
    <mergeCell ref="A11:BL11"/>
    <mergeCell ref="L19:AB19"/>
    <mergeCell ref="A21:T21"/>
    <mergeCell ref="A39:F39"/>
    <mergeCell ref="A25:BL25"/>
    <mergeCell ref="G28:BL28"/>
    <mergeCell ref="A28:F28"/>
    <mergeCell ref="T22:W22"/>
    <mergeCell ref="I22:S22"/>
    <mergeCell ref="A22:H22"/>
    <mergeCell ref="G29:BL29"/>
    <mergeCell ref="A24:BL24"/>
    <mergeCell ref="G39:BL39"/>
    <mergeCell ref="A29:F29"/>
    <mergeCell ref="A27:BL27"/>
    <mergeCell ref="A38:F38"/>
    <mergeCell ref="BA51:BH51"/>
    <mergeCell ref="A49:C49"/>
    <mergeCell ref="AS49:AZ49"/>
    <mergeCell ref="AC51:AJ51"/>
    <mergeCell ref="AC49:AJ49"/>
    <mergeCell ref="D49:AB49"/>
    <mergeCell ref="A51:C51"/>
    <mergeCell ref="AK51:AR51"/>
    <mergeCell ref="AS51:AZ51"/>
    <mergeCell ref="AK49:AR49"/>
    <mergeCell ref="BA49:BH49"/>
    <mergeCell ref="A50:C50"/>
    <mergeCell ref="AC50:AJ50"/>
    <mergeCell ref="AK50:AR50"/>
    <mergeCell ref="AS50:AZ50"/>
    <mergeCell ref="D50:AB50"/>
    <mergeCell ref="D58:AA58"/>
    <mergeCell ref="A59:C59"/>
    <mergeCell ref="D55:AA56"/>
    <mergeCell ref="D47:AB47"/>
    <mergeCell ref="AB58:AI58"/>
    <mergeCell ref="D57:AA57"/>
    <mergeCell ref="D51:AB51"/>
    <mergeCell ref="A53:BL53"/>
    <mergeCell ref="AJ55:AQ56"/>
    <mergeCell ref="AR55:AY56"/>
    <mergeCell ref="AR57:AY57"/>
    <mergeCell ref="AR58:AY58"/>
    <mergeCell ref="AB59:AI59"/>
    <mergeCell ref="AJ57:AQ57"/>
    <mergeCell ref="AJ58:AQ58"/>
    <mergeCell ref="AJ59:AQ59"/>
    <mergeCell ref="A55:C56"/>
    <mergeCell ref="A58:C58"/>
    <mergeCell ref="AR59:AY59"/>
    <mergeCell ref="A57:C57"/>
    <mergeCell ref="AB55:AI56"/>
    <mergeCell ref="AB57:AI57"/>
    <mergeCell ref="D59:AA59"/>
    <mergeCell ref="A54:AY54"/>
  </mergeCells>
  <phoneticPr fontId="0" type="noConversion"/>
  <conditionalFormatting sqref="G66:L66">
    <cfRule type="cellIs" dxfId="4" priority="2" stopIfTrue="1" operator="equal">
      <formula>$G65</formula>
    </cfRule>
  </conditionalFormatting>
  <conditionalFormatting sqref="D51">
    <cfRule type="cellIs" dxfId="3" priority="3" stopIfTrue="1" operator="equal">
      <formula>$D48</formula>
    </cfRule>
  </conditionalFormatting>
  <conditionalFormatting sqref="B91:F91 B66:F66 A66:A93">
    <cfRule type="cellIs" dxfId="2" priority="4" stopIfTrue="1" operator="equal">
      <formula>0</formula>
    </cfRule>
  </conditionalFormatting>
  <conditionalFormatting sqref="D51:I51">
    <cfRule type="cellIs" dxfId="1" priority="1" stopIfTrue="1" operator="equal">
      <formula>$D48</formula>
    </cfRule>
  </conditionalFormatting>
  <conditionalFormatting sqref="G91:L91">
    <cfRule type="cellIs" dxfId="0" priority="14" stopIfTrue="1" operator="equal">
      <formula>$G66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2019-12-11T06:59:22Z</cp:lastPrinted>
  <dcterms:created xsi:type="dcterms:W3CDTF">2016-08-15T09:54:21Z</dcterms:created>
  <dcterms:modified xsi:type="dcterms:W3CDTF">2019-12-11T07:00:14Z</dcterms:modified>
</cp:coreProperties>
</file>