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441" sheetId="2" r:id="rId1"/>
  </sheets>
  <definedNames>
    <definedName name="_xlnm.Print_Area" localSheetId="0">КПК1217441!$A$1:$BM$118</definedName>
  </definedNames>
  <calcPr calcId="125725"/>
</workbook>
</file>

<file path=xl/calcChain.xml><?xml version="1.0" encoding="utf-8"?>
<calcChain xmlns="http://schemas.openxmlformats.org/spreadsheetml/2006/main">
  <c r="AW88" i="2"/>
  <c r="AW106"/>
  <c r="BE106" s="1"/>
  <c r="AW97"/>
  <c r="AK54"/>
  <c r="AK58"/>
  <c r="AS58" s="1"/>
  <c r="AS54"/>
  <c r="AW91"/>
  <c r="AW82"/>
  <c r="AS62"/>
  <c r="AS63"/>
  <c r="I22"/>
  <c r="AW95"/>
  <c r="BE95"/>
  <c r="U21"/>
  <c r="AK55"/>
  <c r="AK56"/>
  <c r="AS56"/>
  <c r="AW100"/>
  <c r="AW86"/>
  <c r="BE86"/>
  <c r="AK53"/>
  <c r="AK61"/>
  <c r="BE88"/>
  <c r="BE82"/>
  <c r="AK51"/>
  <c r="AS51"/>
  <c r="AS52"/>
  <c r="AS61"/>
  <c r="BE102"/>
  <c r="BE101"/>
  <c r="AS60"/>
  <c r="AS53"/>
  <c r="AS59"/>
  <c r="AK50"/>
  <c r="AS50"/>
  <c r="BE93"/>
  <c r="BE92"/>
  <c r="BE84"/>
  <c r="AS55"/>
  <c r="AS57"/>
  <c r="AJ73"/>
  <c r="AR73"/>
  <c r="BE100"/>
  <c r="AW104"/>
  <c r="BE104"/>
  <c r="BE97"/>
  <c r="BE91"/>
  <c r="AS64" l="1"/>
  <c r="AK64"/>
</calcChain>
</file>

<file path=xl/sharedStrings.xml><?xml version="1.0" encoding="utf-8"?>
<sst xmlns="http://schemas.openxmlformats.org/spreadsheetml/2006/main" count="213" uniqueCount="152">
  <si>
    <t>Будівництво артезіанської свердловини для житлового будинку Кунашівський старостинський округ в т.ч.ПВР</t>
  </si>
  <si>
    <t>Кошторис на 2019 рік  Рішення 64 сесії</t>
  </si>
  <si>
    <t xml:space="preserve">Кошторис на 2019 рік рішення 64 сесії  </t>
  </si>
  <si>
    <t>Конституція України;  Закон України "Про  місцеве      самоврядування",  Бюджетний  Кодекс  України, рішення  позачергової сесії Ніжинської міської ради «Про міський бюджет  м.Ніжина  на 2019 рік»   від 16.01.2019р. №7-50/2019,  рішення сесії 7 скликання Ніжинської міської ради  про внесення   змін до  рішення міської ради    від  16 січня 2019  року № 7-50/2019 «Про міський бюджет  м.Ніжина  на 2019 рік»  № 7-52/2019 від 27.02.2019 року,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3-54/2019 від 24,04.2019 року,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4-55/2019 від 22.05.2019 року,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5-56/2019 від 26.06.2019 року,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5-58/2019 від 07.08.2019 року, 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10-60/2019 від 25.09.2019 рокурішення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10-62/2019 від 23.10.2019 року, 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9-63/2019 від 27.11.2019 року, 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5-64/2019 від 11.12.2019 року.</t>
  </si>
  <si>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</si>
  <si>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</si>
  <si>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</si>
  <si>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</si>
  <si>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</si>
  <si>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</si>
  <si>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</si>
  <si>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</si>
  <si>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</si>
  <si>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</si>
  <si>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</si>
  <si>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</si>
  <si>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</si>
  <si>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</si>
  <si>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</si>
  <si>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</si>
  <si>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</si>
  <si>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</si>
  <si>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</si>
  <si>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</si>
  <si>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</si>
  <si>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</si>
  <si>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</si>
  <si>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</si>
  <si>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</si>
  <si>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</si>
  <si>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</si>
  <si>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</si>
  <si>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</si>
  <si>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</si>
  <si>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</si>
  <si>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</si>
  <si>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</si>
  <si>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</si>
  <si>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</si>
  <si>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</si>
  <si>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</si>
  <si>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</si>
  <si>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</si>
  <si>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</si>
  <si>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</si>
  <si>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</si>
  <si>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</si>
  <si>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</si>
  <si>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</si>
  <si>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</si>
  <si>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</si>
  <si>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</si>
  <si>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</si>
  <si>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</si>
  <si>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</si>
  <si>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</si>
  <si>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</si>
  <si>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</si>
  <si>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</si>
  <si>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</si>
  <si>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1200000</t>
  </si>
  <si>
    <t>Орган з питань житлово-комунального господарства</t>
  </si>
  <si>
    <t>гривень</t>
  </si>
  <si>
    <t>бюджетної програми місцевого бюджету на 2019  рік</t>
  </si>
  <si>
    <t>1210000</t>
  </si>
  <si>
    <t xml:space="preserve"> Управління житлово-комунального господарства та будівництва Ніжинської міської ради</t>
  </si>
  <si>
    <t>(КПКВК МБ)</t>
  </si>
  <si>
    <t>Управління житлово-комунального господарства та будівництва Ніжинської міської ради</t>
  </si>
  <si>
    <t>0443</t>
  </si>
  <si>
    <t>Забезпечення розвитку інфраструктури території</t>
  </si>
  <si>
    <t>Затрат</t>
  </si>
  <si>
    <t>Продукту</t>
  </si>
  <si>
    <t>од.</t>
  </si>
  <si>
    <t>Ефективності</t>
  </si>
  <si>
    <t/>
  </si>
  <si>
    <t>Якості</t>
  </si>
  <si>
    <t>%</t>
  </si>
  <si>
    <t>Керівник установи</t>
  </si>
  <si>
    <t>А.М.Кушніренко</t>
  </si>
  <si>
    <t>(ініціали і прізвище)</t>
  </si>
  <si>
    <t xml:space="preserve">Ніжинської міської   ради                                        </t>
  </si>
  <si>
    <t>Будівництво інших об'єктів соціальної та виробничої інфраструктури комунальної власності</t>
  </si>
  <si>
    <t>Забезпечення будівництва об’єктів</t>
  </si>
  <si>
    <t>Забезпечення реконструкції об’єктів</t>
  </si>
  <si>
    <t>Будівництво ФОК з басейнами (типової будівлі басейну "Н2О-Classic"), вул.Незалежності, 22, м.Ніжин, Чернігівська обл., в т.ч.ПВР</t>
  </si>
  <si>
    <t>Будівництво міського кладовища на території Кунашівської сільської ради, Ніжинського району, в т.ч.ПВР</t>
  </si>
  <si>
    <t>Реконструкція пішоходної частини з елементами благоустрою території, прилеглої до адмінбудівлі за адресою пл.імені І.Франка в м. Ніжин Чернігівської обл.</t>
  </si>
  <si>
    <t xml:space="preserve">Реконструкція КНС біля р. Остер по вул. Набережна в м. Ніжин, Чернігівської обл. в т.ч. ПВР </t>
  </si>
  <si>
    <t>Реконструкція самоплинного колектору д-800мм із залізобетонних труб методом протягування поліетиленової труб діаметром 600 мм по вул.Синяківській-Шевченка в м.Ніжин Чернігівської област в т.ч. ПВР</t>
  </si>
  <si>
    <t>Реконструкція вулиці Шевченка з площею імені І.Франка, в т.ч.ПВР</t>
  </si>
  <si>
    <t>Показник</t>
  </si>
  <si>
    <t>Завдання 1. Забезпечення будівництва об’єктів</t>
  </si>
  <si>
    <t>обсяг видатків на будівництво</t>
  </si>
  <si>
    <t>тис.грн.</t>
  </si>
  <si>
    <t>кількість об’єктів, які планується будувати</t>
  </si>
  <si>
    <t>Додаток 5 до рішення сесії</t>
  </si>
  <si>
    <t>середні витрати на будівництво одного об’єкта</t>
  </si>
  <si>
    <t>тис. грн</t>
  </si>
  <si>
    <t>Розрахунок (обсяг видатків /кількість об'єктав)</t>
  </si>
  <si>
    <t>Рівень виконання завдань</t>
  </si>
  <si>
    <t>Розрахунок (касові видатки/обсяг видатків *100)</t>
  </si>
  <si>
    <t>Завдання 2. Забезпечення реконструкції об’єктів</t>
  </si>
  <si>
    <t>обсяг видатків на реконструкцію</t>
  </si>
  <si>
    <t>кількість об’єктів, які планується реконструювати</t>
  </si>
  <si>
    <t>середні витрати на реконструкцію одного об’єкта</t>
  </si>
  <si>
    <t>Начальник фінансового управління</t>
  </si>
  <si>
    <t>Л.В. Писаренко</t>
  </si>
  <si>
    <t xml:space="preserve">Підвищення експлуатаційних властивостей об'єктів соціальної та виробничої інфраструктури  комунальної власності </t>
  </si>
  <si>
    <t>1.1</t>
  </si>
  <si>
    <t>1217330</t>
  </si>
  <si>
    <t>1.1.1</t>
  </si>
  <si>
    <t>1.2</t>
  </si>
  <si>
    <t>1.2.1</t>
  </si>
  <si>
    <t>1.3</t>
  </si>
  <si>
    <t>1.3.1</t>
  </si>
  <si>
    <t>1.4</t>
  </si>
  <si>
    <t>1.4.1</t>
  </si>
  <si>
    <t>2</t>
  </si>
  <si>
    <t>2.1</t>
  </si>
  <si>
    <t>2.1.1</t>
  </si>
  <si>
    <t>2.2.</t>
  </si>
  <si>
    <t>2.4</t>
  </si>
  <si>
    <t>2.4.1</t>
  </si>
  <si>
    <t>2.3</t>
  </si>
  <si>
    <t>2.3.1</t>
  </si>
  <si>
    <t>2.2.1</t>
  </si>
  <si>
    <t>Будівництво протипожежного водопостачання до полігону ТПВ по вул. Прилуцька з підключенням до існуючої мережі  водопостачання міста в тч. ПВР</t>
  </si>
  <si>
    <t xml:space="preserve">    .2019</t>
  </si>
  <si>
    <t xml:space="preserve">Забезпечення проведення капітального ремонту </t>
  </si>
  <si>
    <t>Капіт.ремонт елементів благоустрою з  встановленням пам’ятника борцям за Незалежність та територіальну цілісність України  на території парку Незалежності по вул. Незалежності у м. Ніжин Чернігівської обл в т.ч. ПВР</t>
  </si>
  <si>
    <t xml:space="preserve">Будівництво системи відеоспостереження прилеглої території залізничного вокзалу в м.Ніжин, Чернігівської обл. в т.ч.ПВР </t>
  </si>
  <si>
    <t xml:space="preserve">Завдання 3. Забезпечення проведення капітального ремонту </t>
  </si>
  <si>
    <t>обсяг видатків на капітальний ремонт</t>
  </si>
  <si>
    <t>кількість об’єктів, які планується капітальний ремонт</t>
  </si>
  <si>
    <t>середні витрати на капітальний ремонт  одного об’єкта</t>
  </si>
  <si>
    <t>3</t>
  </si>
  <si>
    <t>3.1</t>
  </si>
  <si>
    <t>3.1.1</t>
  </si>
  <si>
    <t>3.2.</t>
  </si>
  <si>
    <t>3.2.1</t>
  </si>
  <si>
    <t>3.3</t>
  </si>
  <si>
    <t>3.3.1</t>
  </si>
  <si>
    <t>3.4</t>
  </si>
  <si>
    <t>3.4.1</t>
  </si>
  <si>
    <t>Реконструкція центральної КНС по вул. Синяківська в м. Ніжин, Чернігівської обл.з виділенням черговості:1 черга-заміна каналізаційної решітки та щитового затвору у правому каналі приймального відділення; 2черга-заміна каналізаційної решітки та щитового заптвору у лівому каналі приймального відділення з реконструкцією покрівлі та вимощення навколо будівлі; 3 черга- улаштування опорядження фасаду на основі профільних металевих листових матеріалів" т.ч.ПВР.</t>
  </si>
  <si>
    <t xml:space="preserve">Будівництво системи відеоспостереження для розпізнавання обличчя на площі ім І Франка в м.Ніжин, Чернігівської обл. в т.ч.ПВР </t>
  </si>
  <si>
    <t xml:space="preserve"> </t>
  </si>
  <si>
    <t>Реконструкція нежитлового приміщення по вул.Покровська,8 в т.ч. ПВР</t>
  </si>
  <si>
    <t xml:space="preserve">УСЬОГО   </t>
  </si>
  <si>
    <t>Кошторис на 2019 рік  Рішення 63 сесії</t>
  </si>
  <si>
    <t>Будівництво ЛЕП  по вул.Арвата, Афганців, П.Морозова</t>
  </si>
  <si>
    <t xml:space="preserve">             18    грудня  2019 року   №71      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</si>
</sst>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2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22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49" fontId="3" fillId="0" borderId="4" xfId="0" applyNumberFormat="1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2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1" fontId="7" fillId="0" borderId="0" xfId="0" applyNumberFormat="1" applyFont="1"/>
    <xf numFmtId="49" fontId="1" fillId="0" borderId="0" xfId="0" applyNumberFormat="1" applyFont="1" applyBorder="1" applyAlignment="1">
      <alignment horizontal="center" vertical="center" wrapText="1"/>
    </xf>
    <xf numFmtId="9" fontId="2" fillId="0" borderId="0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9" fontId="2" fillId="2" borderId="3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top" wrapText="1"/>
    </xf>
    <xf numFmtId="0" fontId="14" fillId="2" borderId="0" xfId="0" applyFont="1" applyFill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66" fontId="13" fillId="0" borderId="1" xfId="1" applyNumberFormat="1" applyFont="1" applyFill="1" applyBorder="1" applyAlignment="1">
      <alignment horizontal="left" vertical="top" wrapText="1"/>
    </xf>
    <xf numFmtId="166" fontId="13" fillId="0" borderId="2" xfId="1" applyNumberFormat="1" applyFont="1" applyFill="1" applyBorder="1" applyAlignment="1">
      <alignment horizontal="left" vertical="top" wrapText="1"/>
    </xf>
    <xf numFmtId="166" fontId="13" fillId="0" borderId="3" xfId="1" applyNumberFormat="1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quotePrefix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3" fillId="0" borderId="6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14" fontId="19" fillId="0" borderId="6" xfId="0" applyNumberFormat="1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</cellXfs>
  <cellStyles count="2">
    <cellStyle name="Звичайний_Додаток _ 3 зм_ни 4575" xfId="1"/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18"/>
  <sheetViews>
    <sheetView tabSelected="1" view="pageBreakPreview" topLeftCell="A16" zoomScale="75" zoomScaleNormal="80" zoomScaleSheetLayoutView="100" workbookViewId="0">
      <selection activeCell="AW88" sqref="AW88:BD88"/>
    </sheetView>
  </sheetViews>
  <sheetFormatPr defaultRowHeight="12.75"/>
  <cols>
    <col min="1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79" t="s">
        <v>44</v>
      </c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</row>
    <row r="2" spans="1:64" ht="15.95" customHeight="1">
      <c r="AO2" s="169" t="s">
        <v>4</v>
      </c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</row>
    <row r="3" spans="1:64" ht="15" customHeight="1">
      <c r="AO3" s="169" t="s">
        <v>5</v>
      </c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</row>
    <row r="4" spans="1:64" ht="32.1" customHeight="1">
      <c r="AO4" s="186" t="s">
        <v>65</v>
      </c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6"/>
      <c r="BK4" s="186"/>
      <c r="BL4" s="186"/>
    </row>
    <row r="5" spans="1:64">
      <c r="AO5" s="187" t="s">
        <v>28</v>
      </c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</row>
    <row r="6" spans="1:64" ht="7.5" customHeight="1"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</row>
    <row r="7" spans="1:64" ht="26.25" customHeight="1">
      <c r="AO7" s="189" t="s">
        <v>151</v>
      </c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</row>
    <row r="10" spans="1:64" ht="15.75" customHeight="1">
      <c r="A10" s="181" t="s">
        <v>29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1"/>
      <c r="BG10" s="181"/>
      <c r="BH10" s="181"/>
      <c r="BI10" s="181"/>
      <c r="BJ10" s="181"/>
      <c r="BK10" s="181"/>
      <c r="BL10" s="181"/>
    </row>
    <row r="11" spans="1:64" ht="15.75" customHeight="1">
      <c r="A11" s="181" t="s">
        <v>63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181"/>
      <c r="BL11" s="181"/>
    </row>
    <row r="12" spans="1:64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8.75" customHeight="1">
      <c r="A13" s="175">
        <v>1</v>
      </c>
      <c r="B13" s="175"/>
      <c r="C13" s="176" t="s">
        <v>60</v>
      </c>
      <c r="D13" s="177"/>
      <c r="E13" s="177"/>
      <c r="F13" s="177"/>
      <c r="G13" s="177"/>
      <c r="H13" s="177"/>
      <c r="I13" s="177"/>
      <c r="J13" s="177"/>
      <c r="K13" s="177"/>
      <c r="L13" s="188" t="s">
        <v>61</v>
      </c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188"/>
      <c r="BI13" s="188"/>
      <c r="BJ13" s="188"/>
      <c r="BK13" s="188"/>
      <c r="BL13" s="188"/>
    </row>
    <row r="14" spans="1:64" ht="27" customHeight="1">
      <c r="A14" s="166" t="s">
        <v>66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 t="s">
        <v>6</v>
      </c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</row>
    <row r="15" spans="1:64" ht="20.25" customHeight="1">
      <c r="A15" s="175" t="s">
        <v>12</v>
      </c>
      <c r="B15" s="175"/>
      <c r="C15" s="176" t="s">
        <v>64</v>
      </c>
      <c r="D15" s="177"/>
      <c r="E15" s="177"/>
      <c r="F15" s="177"/>
      <c r="G15" s="177"/>
      <c r="H15" s="177"/>
      <c r="I15" s="177"/>
      <c r="J15" s="177"/>
      <c r="K15" s="177"/>
      <c r="L15" s="188" t="s">
        <v>67</v>
      </c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</row>
    <row r="16" spans="1:64" ht="24" customHeight="1">
      <c r="A16" s="166" t="s">
        <v>66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 t="s">
        <v>7</v>
      </c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</row>
    <row r="17" spans="1:79" ht="22.5" customHeight="1">
      <c r="A17" s="175">
        <v>3</v>
      </c>
      <c r="B17" s="175"/>
      <c r="C17" s="176">
        <v>1217330</v>
      </c>
      <c r="D17" s="177"/>
      <c r="E17" s="177"/>
      <c r="F17" s="177"/>
      <c r="G17" s="177"/>
      <c r="H17" s="177"/>
      <c r="I17" s="177"/>
      <c r="J17" s="177"/>
      <c r="K17" s="177"/>
      <c r="L17" s="191" t="s">
        <v>68</v>
      </c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88" t="s">
        <v>81</v>
      </c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</row>
    <row r="18" spans="1:79" ht="6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79" ht="20.100000000000001" customHeight="1">
      <c r="A19" s="7"/>
      <c r="B19" s="7"/>
      <c r="C19" s="7"/>
      <c r="D19" s="190" t="s">
        <v>45</v>
      </c>
      <c r="E19" s="190"/>
      <c r="F19" s="190"/>
      <c r="G19" s="190"/>
      <c r="H19" s="190"/>
      <c r="I19" s="190"/>
      <c r="J19" s="190"/>
      <c r="K19" s="7"/>
      <c r="L19" s="166" t="s">
        <v>30</v>
      </c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 t="s">
        <v>8</v>
      </c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</row>
    <row r="20" spans="1:79" ht="6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1:79" ht="24.95" customHeight="1">
      <c r="A21" s="178" t="s">
        <v>58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68">
        <f>I22</f>
        <v>11314729</v>
      </c>
      <c r="V21" s="168"/>
      <c r="W21" s="168"/>
      <c r="X21" s="168"/>
      <c r="Y21" s="168"/>
      <c r="Z21" s="168"/>
      <c r="AA21" s="168"/>
      <c r="AB21" s="168"/>
      <c r="AC21" s="168"/>
      <c r="AD21" s="168"/>
      <c r="AE21" s="180" t="s">
        <v>59</v>
      </c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49" t="s">
        <v>32</v>
      </c>
      <c r="BE21" s="149"/>
      <c r="BF21" s="149"/>
      <c r="BG21" s="149"/>
      <c r="BH21" s="149"/>
      <c r="BI21" s="149"/>
      <c r="BJ21" s="149"/>
      <c r="BK21" s="149"/>
      <c r="BL21" s="149"/>
    </row>
    <row r="22" spans="1:79" ht="24.95" customHeight="1">
      <c r="A22" s="149" t="s">
        <v>31</v>
      </c>
      <c r="B22" s="149"/>
      <c r="C22" s="149"/>
      <c r="D22" s="149"/>
      <c r="E22" s="149"/>
      <c r="F22" s="149"/>
      <c r="G22" s="149"/>
      <c r="H22" s="149"/>
      <c r="I22" s="168">
        <f>9130000+1104991+190000-2970000+195000-10000+1760000-125000+65709+238029+1736000</f>
        <v>11314729</v>
      </c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49" t="s">
        <v>33</v>
      </c>
      <c r="U22" s="149"/>
      <c r="V22" s="149"/>
      <c r="W22" s="149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2.75" customHeight="1">
      <c r="A23" s="6"/>
      <c r="B23" s="6"/>
      <c r="C23" s="6"/>
      <c r="D23" s="6"/>
      <c r="E23" s="6"/>
      <c r="F23" s="6"/>
      <c r="G23" s="6"/>
      <c r="H23" s="6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6"/>
      <c r="U23" s="6"/>
      <c r="V23" s="6"/>
      <c r="W23" s="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5.75" customHeight="1">
      <c r="A24" s="169" t="s">
        <v>47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</row>
    <row r="25" spans="1:79" ht="195" customHeight="1">
      <c r="A25" s="170" t="s">
        <v>3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0"/>
      <c r="BJ25" s="170"/>
      <c r="BK25" s="170"/>
      <c r="BL25" s="170"/>
    </row>
    <row r="26" spans="1:79" ht="8.2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20.25" customHeight="1">
      <c r="A27" s="149" t="s">
        <v>46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</row>
    <row r="28" spans="1:79" ht="27.75" customHeight="1">
      <c r="A28" s="167" t="s">
        <v>37</v>
      </c>
      <c r="B28" s="167"/>
      <c r="C28" s="167"/>
      <c r="D28" s="167"/>
      <c r="E28" s="167"/>
      <c r="F28" s="167"/>
      <c r="G28" s="182" t="s">
        <v>50</v>
      </c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4"/>
    </row>
    <row r="29" spans="1:79" ht="15.75" hidden="1">
      <c r="A29" s="134">
        <v>1</v>
      </c>
      <c r="B29" s="134"/>
      <c r="C29" s="134"/>
      <c r="D29" s="134"/>
      <c r="E29" s="134"/>
      <c r="F29" s="134"/>
      <c r="G29" s="182">
        <v>2</v>
      </c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  <c r="BC29" s="183"/>
      <c r="BD29" s="183"/>
      <c r="BE29" s="183"/>
      <c r="BF29" s="183"/>
      <c r="BG29" s="183"/>
      <c r="BH29" s="183"/>
      <c r="BI29" s="183"/>
      <c r="BJ29" s="183"/>
      <c r="BK29" s="183"/>
      <c r="BL29" s="184"/>
    </row>
    <row r="30" spans="1:79" ht="10.5" hidden="1" customHeight="1">
      <c r="A30" s="135" t="s">
        <v>42</v>
      </c>
      <c r="B30" s="135"/>
      <c r="C30" s="135"/>
      <c r="D30" s="135"/>
      <c r="E30" s="135"/>
      <c r="F30" s="135"/>
      <c r="G30" s="161" t="s">
        <v>15</v>
      </c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4"/>
      <c r="CA30" s="1" t="s">
        <v>57</v>
      </c>
    </row>
    <row r="31" spans="1:79" ht="25.5" customHeight="1">
      <c r="A31" s="135">
        <v>1</v>
      </c>
      <c r="B31" s="135"/>
      <c r="C31" s="135"/>
      <c r="D31" s="135"/>
      <c r="E31" s="135"/>
      <c r="F31" s="135"/>
      <c r="G31" s="171" t="s">
        <v>107</v>
      </c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3"/>
      <c r="CA31" s="1" t="s">
        <v>56</v>
      </c>
    </row>
    <row r="32" spans="1:79" ht="12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>
      <c r="A33" s="149" t="s">
        <v>48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</row>
    <row r="34" spans="1:79" ht="27.75" customHeight="1">
      <c r="A34" s="174" t="s">
        <v>69</v>
      </c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</row>
    <row r="35" spans="1:79" ht="1.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>
      <c r="A36" s="149" t="s">
        <v>49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</row>
    <row r="37" spans="1:79" ht="15.75" customHeight="1">
      <c r="A37" s="167" t="s">
        <v>37</v>
      </c>
      <c r="B37" s="167"/>
      <c r="C37" s="167"/>
      <c r="D37" s="167"/>
      <c r="E37" s="167"/>
      <c r="F37" s="167"/>
      <c r="G37" s="182" t="s">
        <v>34</v>
      </c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  <c r="BH37" s="183"/>
      <c r="BI37" s="183"/>
      <c r="BJ37" s="183"/>
      <c r="BK37" s="183"/>
      <c r="BL37" s="184"/>
    </row>
    <row r="38" spans="1:79" ht="15.75" hidden="1">
      <c r="A38" s="134">
        <v>1</v>
      </c>
      <c r="B38" s="134"/>
      <c r="C38" s="134"/>
      <c r="D38" s="134"/>
      <c r="E38" s="134"/>
      <c r="F38" s="134"/>
      <c r="G38" s="182">
        <v>2</v>
      </c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3"/>
      <c r="BD38" s="183"/>
      <c r="BE38" s="183"/>
      <c r="BF38" s="183"/>
      <c r="BG38" s="183"/>
      <c r="BH38" s="183"/>
      <c r="BI38" s="183"/>
      <c r="BJ38" s="183"/>
      <c r="BK38" s="183"/>
      <c r="BL38" s="184"/>
    </row>
    <row r="39" spans="1:79" ht="10.5" hidden="1" customHeight="1">
      <c r="A39" s="135" t="s">
        <v>14</v>
      </c>
      <c r="B39" s="135"/>
      <c r="C39" s="135"/>
      <c r="D39" s="135"/>
      <c r="E39" s="135"/>
      <c r="F39" s="135"/>
      <c r="G39" s="161" t="s">
        <v>15</v>
      </c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  <c r="BI39" s="163"/>
      <c r="BJ39" s="163"/>
      <c r="BK39" s="163"/>
      <c r="BL39" s="164"/>
      <c r="CA39" s="1" t="s">
        <v>19</v>
      </c>
    </row>
    <row r="40" spans="1:79" ht="18.75" customHeight="1">
      <c r="A40" s="62">
        <v>1</v>
      </c>
      <c r="B40" s="63"/>
      <c r="C40" s="63"/>
      <c r="D40" s="63"/>
      <c r="E40" s="63"/>
      <c r="F40" s="64"/>
      <c r="G40" s="204" t="s">
        <v>82</v>
      </c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  <c r="BI40" s="163"/>
      <c r="BJ40" s="163"/>
      <c r="BK40" s="163"/>
      <c r="BL40" s="164"/>
    </row>
    <row r="41" spans="1:79" ht="20.25" customHeight="1">
      <c r="A41" s="135">
        <v>2</v>
      </c>
      <c r="B41" s="135"/>
      <c r="C41" s="135"/>
      <c r="D41" s="135"/>
      <c r="E41" s="135"/>
      <c r="F41" s="135"/>
      <c r="G41" s="201" t="s">
        <v>83</v>
      </c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3"/>
      <c r="CA41" s="1" t="s">
        <v>20</v>
      </c>
    </row>
    <row r="42" spans="1:79" ht="20.25" customHeight="1">
      <c r="A42" s="135">
        <v>3</v>
      </c>
      <c r="B42" s="135"/>
      <c r="C42" s="135"/>
      <c r="D42" s="135"/>
      <c r="E42" s="135"/>
      <c r="F42" s="135"/>
      <c r="G42" s="201" t="s">
        <v>128</v>
      </c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3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149" t="s">
        <v>51</v>
      </c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6.75" customHeight="1">
      <c r="A45" s="139" t="s">
        <v>62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9"/>
      <c r="BB45" s="19"/>
      <c r="BC45" s="19"/>
      <c r="BD45" s="19"/>
      <c r="BE45" s="19"/>
      <c r="BF45" s="19"/>
      <c r="BG45" s="19"/>
      <c r="BH45" s="19"/>
      <c r="BI45" s="5"/>
      <c r="BJ45" s="5"/>
      <c r="BK45" s="5"/>
      <c r="BL45" s="5"/>
    </row>
    <row r="46" spans="1:79" ht="15.95" customHeight="1">
      <c r="A46" s="134" t="s">
        <v>37</v>
      </c>
      <c r="B46" s="134"/>
      <c r="C46" s="134"/>
      <c r="D46" s="194" t="s">
        <v>35</v>
      </c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5"/>
      <c r="AC46" s="134" t="s">
        <v>38</v>
      </c>
      <c r="AD46" s="134"/>
      <c r="AE46" s="134"/>
      <c r="AF46" s="134"/>
      <c r="AG46" s="134"/>
      <c r="AH46" s="134"/>
      <c r="AI46" s="134"/>
      <c r="AJ46" s="134"/>
      <c r="AK46" s="134" t="s">
        <v>39</v>
      </c>
      <c r="AL46" s="134"/>
      <c r="AM46" s="134"/>
      <c r="AN46" s="134"/>
      <c r="AO46" s="134"/>
      <c r="AP46" s="134"/>
      <c r="AQ46" s="134"/>
      <c r="AR46" s="134"/>
      <c r="AS46" s="134" t="s">
        <v>36</v>
      </c>
      <c r="AT46" s="134"/>
      <c r="AU46" s="134"/>
      <c r="AV46" s="134"/>
      <c r="AW46" s="134"/>
      <c r="AX46" s="134"/>
      <c r="AY46" s="134"/>
      <c r="AZ46" s="134"/>
      <c r="BA46" s="16"/>
      <c r="BB46" s="16"/>
      <c r="BC46" s="16"/>
      <c r="BD46" s="16"/>
      <c r="BE46" s="16"/>
      <c r="BF46" s="16"/>
      <c r="BG46" s="16"/>
      <c r="BH46" s="16"/>
    </row>
    <row r="47" spans="1:79" ht="29.1" customHeight="1">
      <c r="A47" s="134"/>
      <c r="B47" s="134"/>
      <c r="C47" s="134"/>
      <c r="D47" s="196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8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6"/>
      <c r="BB47" s="16"/>
      <c r="BC47" s="16"/>
      <c r="BD47" s="16"/>
      <c r="BE47" s="16"/>
      <c r="BF47" s="16"/>
      <c r="BG47" s="16"/>
      <c r="BH47" s="16"/>
    </row>
    <row r="48" spans="1:79" ht="15.75">
      <c r="A48" s="134">
        <v>1</v>
      </c>
      <c r="B48" s="134"/>
      <c r="C48" s="134"/>
      <c r="D48" s="140">
        <v>2</v>
      </c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2"/>
      <c r="AC48" s="134">
        <v>3</v>
      </c>
      <c r="AD48" s="134"/>
      <c r="AE48" s="134"/>
      <c r="AF48" s="134"/>
      <c r="AG48" s="134"/>
      <c r="AH48" s="134"/>
      <c r="AI48" s="134"/>
      <c r="AJ48" s="134"/>
      <c r="AK48" s="134">
        <v>4</v>
      </c>
      <c r="AL48" s="134"/>
      <c r="AM48" s="134"/>
      <c r="AN48" s="134"/>
      <c r="AO48" s="134"/>
      <c r="AP48" s="134"/>
      <c r="AQ48" s="134"/>
      <c r="AR48" s="134"/>
      <c r="AS48" s="134">
        <v>5</v>
      </c>
      <c r="AT48" s="134"/>
      <c r="AU48" s="134"/>
      <c r="AV48" s="134"/>
      <c r="AW48" s="134"/>
      <c r="AX48" s="134"/>
      <c r="AY48" s="134"/>
      <c r="AZ48" s="134"/>
      <c r="BA48" s="16"/>
      <c r="BB48" s="16"/>
      <c r="BC48" s="16"/>
      <c r="BD48" s="16"/>
      <c r="BE48" s="16"/>
      <c r="BF48" s="16"/>
      <c r="BG48" s="16"/>
      <c r="BH48" s="16"/>
    </row>
    <row r="49" spans="1:79" s="4" customFormat="1" ht="12.75" hidden="1" customHeight="1">
      <c r="A49" s="135" t="s">
        <v>14</v>
      </c>
      <c r="B49" s="135"/>
      <c r="C49" s="135"/>
      <c r="D49" s="62" t="s">
        <v>15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162" t="s">
        <v>16</v>
      </c>
      <c r="AD49" s="162"/>
      <c r="AE49" s="162"/>
      <c r="AF49" s="162"/>
      <c r="AG49" s="162"/>
      <c r="AH49" s="162"/>
      <c r="AI49" s="162"/>
      <c r="AJ49" s="162"/>
      <c r="AK49" s="162" t="s">
        <v>17</v>
      </c>
      <c r="AL49" s="162"/>
      <c r="AM49" s="162"/>
      <c r="AN49" s="162"/>
      <c r="AO49" s="162"/>
      <c r="AP49" s="162"/>
      <c r="AQ49" s="162"/>
      <c r="AR49" s="162"/>
      <c r="AS49" s="165" t="s">
        <v>18</v>
      </c>
      <c r="AT49" s="162"/>
      <c r="AU49" s="162"/>
      <c r="AV49" s="162"/>
      <c r="AW49" s="162"/>
      <c r="AX49" s="162"/>
      <c r="AY49" s="162"/>
      <c r="AZ49" s="162"/>
      <c r="BA49" s="17"/>
      <c r="BB49" s="18"/>
      <c r="BC49" s="18"/>
      <c r="BD49" s="18"/>
      <c r="BE49" s="18"/>
      <c r="BF49" s="18"/>
      <c r="BG49" s="18"/>
      <c r="BH49" s="18"/>
      <c r="CA49" s="4" t="s">
        <v>21</v>
      </c>
    </row>
    <row r="50" spans="1:79" s="4" customFormat="1" ht="36" customHeight="1">
      <c r="A50" s="62">
        <v>1</v>
      </c>
      <c r="B50" s="63"/>
      <c r="C50" s="64"/>
      <c r="D50" s="123" t="s">
        <v>84</v>
      </c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5"/>
      <c r="AC50" s="77"/>
      <c r="AD50" s="78"/>
      <c r="AE50" s="78"/>
      <c r="AF50" s="78"/>
      <c r="AG50" s="78"/>
      <c r="AH50" s="78"/>
      <c r="AI50" s="78"/>
      <c r="AJ50" s="79"/>
      <c r="AK50" s="146">
        <f>300000+330000+190000</f>
        <v>820000</v>
      </c>
      <c r="AL50" s="147"/>
      <c r="AM50" s="147"/>
      <c r="AN50" s="147"/>
      <c r="AO50" s="147"/>
      <c r="AP50" s="147"/>
      <c r="AQ50" s="147"/>
      <c r="AR50" s="148"/>
      <c r="AS50" s="94">
        <f t="shared" ref="AS50:AS58" si="0">AK50</f>
        <v>820000</v>
      </c>
      <c r="AT50" s="95"/>
      <c r="AU50" s="95"/>
      <c r="AV50" s="95"/>
      <c r="AW50" s="95"/>
      <c r="AX50" s="95"/>
      <c r="AY50" s="95"/>
      <c r="AZ50" s="96"/>
      <c r="BA50" s="17"/>
      <c r="BB50" s="18"/>
      <c r="BC50" s="43"/>
      <c r="BD50" s="43"/>
      <c r="BE50" s="43"/>
      <c r="BF50" s="43"/>
      <c r="BG50" s="43"/>
      <c r="BH50" s="43"/>
      <c r="BI50" s="44"/>
    </row>
    <row r="51" spans="1:79" s="4" customFormat="1" ht="33.75" customHeight="1">
      <c r="A51" s="62">
        <v>2</v>
      </c>
      <c r="B51" s="63"/>
      <c r="C51" s="64"/>
      <c r="D51" s="123" t="s">
        <v>85</v>
      </c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5"/>
      <c r="AC51" s="77"/>
      <c r="AD51" s="78"/>
      <c r="AE51" s="78"/>
      <c r="AF51" s="78"/>
      <c r="AG51" s="78"/>
      <c r="AH51" s="78"/>
      <c r="AI51" s="78"/>
      <c r="AJ51" s="79"/>
      <c r="AK51" s="146">
        <f>229000+25000</f>
        <v>254000</v>
      </c>
      <c r="AL51" s="147"/>
      <c r="AM51" s="147"/>
      <c r="AN51" s="147"/>
      <c r="AO51" s="147"/>
      <c r="AP51" s="147"/>
      <c r="AQ51" s="147"/>
      <c r="AR51" s="148"/>
      <c r="AS51" s="94">
        <f t="shared" si="0"/>
        <v>254000</v>
      </c>
      <c r="AT51" s="95"/>
      <c r="AU51" s="95"/>
      <c r="AV51" s="95"/>
      <c r="AW51" s="95"/>
      <c r="AX51" s="95"/>
      <c r="AY51" s="95"/>
      <c r="AZ51" s="96"/>
      <c r="BA51" s="17"/>
      <c r="BB51" s="18"/>
      <c r="BC51" s="43"/>
      <c r="BD51" s="18"/>
      <c r="BE51" s="18"/>
      <c r="BF51" s="18"/>
      <c r="BG51" s="18"/>
      <c r="BH51" s="18"/>
    </row>
    <row r="52" spans="1:79" s="4" customFormat="1" ht="33" customHeight="1">
      <c r="A52" s="62">
        <v>3</v>
      </c>
      <c r="B52" s="63"/>
      <c r="C52" s="64"/>
      <c r="D52" s="123" t="s">
        <v>0</v>
      </c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5"/>
      <c r="AC52" s="77"/>
      <c r="AD52" s="78"/>
      <c r="AE52" s="78"/>
      <c r="AF52" s="78"/>
      <c r="AG52" s="78"/>
      <c r="AH52" s="78"/>
      <c r="AI52" s="78"/>
      <c r="AJ52" s="79"/>
      <c r="AK52" s="146">
        <v>300000</v>
      </c>
      <c r="AL52" s="147"/>
      <c r="AM52" s="147"/>
      <c r="AN52" s="147"/>
      <c r="AO52" s="147"/>
      <c r="AP52" s="147"/>
      <c r="AQ52" s="147"/>
      <c r="AR52" s="148"/>
      <c r="AS52" s="94">
        <f t="shared" si="0"/>
        <v>300000</v>
      </c>
      <c r="AT52" s="95"/>
      <c r="AU52" s="95"/>
      <c r="AV52" s="95"/>
      <c r="AW52" s="95"/>
      <c r="AX52" s="95"/>
      <c r="AY52" s="95"/>
      <c r="AZ52" s="96"/>
      <c r="BA52" s="17"/>
      <c r="BB52" s="18"/>
      <c r="BC52" s="43"/>
      <c r="BD52" s="18"/>
      <c r="BE52" s="18"/>
      <c r="BF52" s="18"/>
      <c r="BG52" s="18"/>
      <c r="BH52" s="18"/>
    </row>
    <row r="53" spans="1:79" s="4" customFormat="1" ht="69" customHeight="1">
      <c r="A53" s="62">
        <v>4</v>
      </c>
      <c r="B53" s="63"/>
      <c r="C53" s="64"/>
      <c r="D53" s="123" t="s">
        <v>129</v>
      </c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5"/>
      <c r="AC53" s="77"/>
      <c r="AD53" s="78"/>
      <c r="AE53" s="78"/>
      <c r="AF53" s="78"/>
      <c r="AG53" s="78"/>
      <c r="AH53" s="78"/>
      <c r="AI53" s="78"/>
      <c r="AJ53" s="79"/>
      <c r="AK53" s="146">
        <f>1300000+170000</f>
        <v>1470000</v>
      </c>
      <c r="AL53" s="147"/>
      <c r="AM53" s="147"/>
      <c r="AN53" s="147"/>
      <c r="AO53" s="147"/>
      <c r="AP53" s="147"/>
      <c r="AQ53" s="147"/>
      <c r="AR53" s="148"/>
      <c r="AS53" s="94">
        <f t="shared" si="0"/>
        <v>1470000</v>
      </c>
      <c r="AT53" s="95"/>
      <c r="AU53" s="95"/>
      <c r="AV53" s="95"/>
      <c r="AW53" s="95"/>
      <c r="AX53" s="95"/>
      <c r="AY53" s="95"/>
      <c r="AZ53" s="96"/>
      <c r="BA53" s="17"/>
      <c r="BB53" s="18"/>
      <c r="BC53" s="43"/>
      <c r="BD53" s="18"/>
      <c r="BE53" s="18"/>
      <c r="BF53" s="18"/>
      <c r="BG53" s="18"/>
      <c r="BH53" s="18"/>
    </row>
    <row r="54" spans="1:79" s="4" customFormat="1" ht="49.5" customHeight="1">
      <c r="A54" s="62">
        <v>5</v>
      </c>
      <c r="B54" s="63"/>
      <c r="C54" s="64"/>
      <c r="D54" s="123" t="s">
        <v>86</v>
      </c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5"/>
      <c r="AC54" s="77"/>
      <c r="AD54" s="78"/>
      <c r="AE54" s="78"/>
      <c r="AF54" s="78"/>
      <c r="AG54" s="78"/>
      <c r="AH54" s="78"/>
      <c r="AI54" s="78"/>
      <c r="AJ54" s="79"/>
      <c r="AK54" s="146">
        <f>4000000+1760000+238029+1271000+130000</f>
        <v>7399029</v>
      </c>
      <c r="AL54" s="147"/>
      <c r="AM54" s="147"/>
      <c r="AN54" s="147"/>
      <c r="AO54" s="147"/>
      <c r="AP54" s="147"/>
      <c r="AQ54" s="147"/>
      <c r="AR54" s="148"/>
      <c r="AS54" s="94">
        <f t="shared" si="0"/>
        <v>7399029</v>
      </c>
      <c r="AT54" s="95"/>
      <c r="AU54" s="95"/>
      <c r="AV54" s="95"/>
      <c r="AW54" s="95"/>
      <c r="AX54" s="95"/>
      <c r="AY54" s="95"/>
      <c r="AZ54" s="96"/>
      <c r="BA54" s="17"/>
      <c r="BB54" s="18"/>
      <c r="BC54" s="43"/>
      <c r="BD54" s="18"/>
      <c r="BE54" s="18"/>
      <c r="BF54" s="18"/>
      <c r="BG54" s="18"/>
      <c r="BH54" s="18"/>
    </row>
    <row r="55" spans="1:79" s="4" customFormat="1" ht="31.5" customHeight="1">
      <c r="A55" s="62">
        <v>6</v>
      </c>
      <c r="B55" s="63"/>
      <c r="C55" s="64"/>
      <c r="D55" s="123" t="s">
        <v>87</v>
      </c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5"/>
      <c r="AC55" s="77"/>
      <c r="AD55" s="78"/>
      <c r="AE55" s="78"/>
      <c r="AF55" s="78"/>
      <c r="AG55" s="78"/>
      <c r="AH55" s="78"/>
      <c r="AI55" s="78"/>
      <c r="AJ55" s="79"/>
      <c r="AK55" s="146">
        <f>161834</f>
        <v>161834</v>
      </c>
      <c r="AL55" s="147"/>
      <c r="AM55" s="147"/>
      <c r="AN55" s="147"/>
      <c r="AO55" s="147"/>
      <c r="AP55" s="147"/>
      <c r="AQ55" s="147"/>
      <c r="AR55" s="148"/>
      <c r="AS55" s="94">
        <f t="shared" si="0"/>
        <v>161834</v>
      </c>
      <c r="AT55" s="95"/>
      <c r="AU55" s="95"/>
      <c r="AV55" s="95"/>
      <c r="AW55" s="95"/>
      <c r="AX55" s="95"/>
      <c r="AY55" s="95"/>
      <c r="AZ55" s="96"/>
      <c r="BA55" s="17"/>
      <c r="BB55" s="18"/>
      <c r="BC55" s="43"/>
      <c r="BD55" s="18"/>
      <c r="BE55" s="18"/>
      <c r="BF55" s="18"/>
      <c r="BG55" s="18"/>
      <c r="BH55" s="18"/>
    </row>
    <row r="56" spans="1:79" s="4" customFormat="1" ht="129" customHeight="1">
      <c r="A56" s="62">
        <v>7</v>
      </c>
      <c r="B56" s="63"/>
      <c r="C56" s="64"/>
      <c r="D56" s="123" t="s">
        <v>144</v>
      </c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5"/>
      <c r="AC56" s="77"/>
      <c r="AD56" s="78"/>
      <c r="AE56" s="78"/>
      <c r="AF56" s="78"/>
      <c r="AG56" s="78"/>
      <c r="AH56" s="78"/>
      <c r="AI56" s="78"/>
      <c r="AJ56" s="79"/>
      <c r="AK56" s="146">
        <f>126000+9709</f>
        <v>135709</v>
      </c>
      <c r="AL56" s="147"/>
      <c r="AM56" s="147"/>
      <c r="AN56" s="147"/>
      <c r="AO56" s="147"/>
      <c r="AP56" s="147"/>
      <c r="AQ56" s="147"/>
      <c r="AR56" s="148"/>
      <c r="AS56" s="94">
        <f t="shared" si="0"/>
        <v>135709</v>
      </c>
      <c r="AT56" s="95"/>
      <c r="AU56" s="95"/>
      <c r="AV56" s="95"/>
      <c r="AW56" s="95"/>
      <c r="AX56" s="95"/>
      <c r="AY56" s="95"/>
      <c r="AZ56" s="96"/>
      <c r="BA56" s="17"/>
      <c r="BB56" s="18"/>
      <c r="BC56" s="43"/>
      <c r="BD56" s="18"/>
      <c r="BE56" s="18"/>
      <c r="BF56" s="18"/>
      <c r="BG56" s="18"/>
      <c r="BH56" s="18"/>
    </row>
    <row r="57" spans="1:79" s="4" customFormat="1" ht="51" customHeight="1">
      <c r="A57" s="62">
        <v>8</v>
      </c>
      <c r="B57" s="63"/>
      <c r="C57" s="64"/>
      <c r="D57" s="123" t="s">
        <v>88</v>
      </c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5"/>
      <c r="AC57" s="77"/>
      <c r="AD57" s="78"/>
      <c r="AE57" s="78"/>
      <c r="AF57" s="78"/>
      <c r="AG57" s="78"/>
      <c r="AH57" s="78"/>
      <c r="AI57" s="78"/>
      <c r="AJ57" s="79"/>
      <c r="AK57" s="146">
        <v>153000</v>
      </c>
      <c r="AL57" s="147"/>
      <c r="AM57" s="147"/>
      <c r="AN57" s="147"/>
      <c r="AO57" s="147"/>
      <c r="AP57" s="147"/>
      <c r="AQ57" s="147"/>
      <c r="AR57" s="148"/>
      <c r="AS57" s="94">
        <f t="shared" si="0"/>
        <v>153000</v>
      </c>
      <c r="AT57" s="95"/>
      <c r="AU57" s="95"/>
      <c r="AV57" s="95"/>
      <c r="AW57" s="95"/>
      <c r="AX57" s="95"/>
      <c r="AY57" s="95"/>
      <c r="AZ57" s="96"/>
      <c r="BA57" s="17"/>
      <c r="BB57" s="18"/>
      <c r="BC57" s="43"/>
      <c r="BD57" s="18"/>
      <c r="BE57" s="18"/>
      <c r="BF57" s="18"/>
      <c r="BG57" s="18"/>
      <c r="BH57" s="18"/>
    </row>
    <row r="58" spans="1:79" s="4" customFormat="1" ht="15.75">
      <c r="A58" s="62">
        <v>9</v>
      </c>
      <c r="B58" s="63"/>
      <c r="C58" s="64"/>
      <c r="D58" s="123" t="s">
        <v>89</v>
      </c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5"/>
      <c r="AC58" s="97"/>
      <c r="AD58" s="98"/>
      <c r="AE58" s="98"/>
      <c r="AF58" s="98"/>
      <c r="AG58" s="98"/>
      <c r="AH58" s="98"/>
      <c r="AI58" s="98"/>
      <c r="AJ58" s="99"/>
      <c r="AK58" s="146">
        <f>135157</f>
        <v>135157</v>
      </c>
      <c r="AL58" s="147"/>
      <c r="AM58" s="147"/>
      <c r="AN58" s="147"/>
      <c r="AO58" s="147"/>
      <c r="AP58" s="147"/>
      <c r="AQ58" s="147"/>
      <c r="AR58" s="148"/>
      <c r="AS58" s="94">
        <f t="shared" si="0"/>
        <v>135157</v>
      </c>
      <c r="AT58" s="95"/>
      <c r="AU58" s="95"/>
      <c r="AV58" s="95"/>
      <c r="AW58" s="95"/>
      <c r="AX58" s="95"/>
      <c r="AY58" s="95"/>
      <c r="AZ58" s="96"/>
      <c r="BA58" s="193"/>
      <c r="BB58" s="193"/>
      <c r="BC58" s="193"/>
      <c r="BD58" s="193"/>
      <c r="BE58" s="193"/>
      <c r="BF58" s="193"/>
      <c r="BG58" s="193"/>
      <c r="BH58" s="193"/>
    </row>
    <row r="59" spans="1:79" s="4" customFormat="1" ht="46.5" customHeight="1">
      <c r="A59" s="62">
        <v>10</v>
      </c>
      <c r="B59" s="63"/>
      <c r="C59" s="64"/>
      <c r="D59" s="123" t="s">
        <v>126</v>
      </c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5"/>
      <c r="AC59" s="39"/>
      <c r="AD59" s="40"/>
      <c r="AE59" s="40"/>
      <c r="AF59" s="40"/>
      <c r="AG59" s="40"/>
      <c r="AH59" s="40"/>
      <c r="AI59" s="40"/>
      <c r="AJ59" s="41"/>
      <c r="AK59" s="146">
        <v>20000</v>
      </c>
      <c r="AL59" s="147"/>
      <c r="AM59" s="147"/>
      <c r="AN59" s="147"/>
      <c r="AO59" s="147"/>
      <c r="AP59" s="147"/>
      <c r="AQ59" s="147"/>
      <c r="AR59" s="148"/>
      <c r="AS59" s="143">
        <f>AK59</f>
        <v>20000</v>
      </c>
      <c r="AT59" s="144"/>
      <c r="AU59" s="144"/>
      <c r="AV59" s="144"/>
      <c r="AW59" s="144"/>
      <c r="AX59" s="144"/>
      <c r="AY59" s="144"/>
      <c r="AZ59" s="145"/>
      <c r="BA59" s="42"/>
      <c r="BB59" s="42"/>
      <c r="BC59" s="42"/>
      <c r="BD59" s="42"/>
      <c r="BE59" s="42"/>
      <c r="BF59" s="42"/>
      <c r="BG59" s="42"/>
      <c r="BH59" s="42"/>
    </row>
    <row r="60" spans="1:79" s="4" customFormat="1" ht="33.75" customHeight="1">
      <c r="A60" s="62">
        <v>11</v>
      </c>
      <c r="B60" s="63"/>
      <c r="C60" s="64"/>
      <c r="D60" s="123" t="s">
        <v>130</v>
      </c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5"/>
      <c r="AC60" s="39"/>
      <c r="AD60" s="40"/>
      <c r="AE60" s="40"/>
      <c r="AF60" s="40"/>
      <c r="AG60" s="40"/>
      <c r="AH60" s="40"/>
      <c r="AI60" s="40"/>
      <c r="AJ60" s="41"/>
      <c r="AK60" s="146">
        <v>43740</v>
      </c>
      <c r="AL60" s="147"/>
      <c r="AM60" s="147"/>
      <c r="AN60" s="147"/>
      <c r="AO60" s="147"/>
      <c r="AP60" s="147"/>
      <c r="AQ60" s="147"/>
      <c r="AR60" s="148"/>
      <c r="AS60" s="143">
        <f>AK60</f>
        <v>43740</v>
      </c>
      <c r="AT60" s="144"/>
      <c r="AU60" s="144"/>
      <c r="AV60" s="144"/>
      <c r="AW60" s="144"/>
      <c r="AX60" s="144"/>
      <c r="AY60" s="144"/>
      <c r="AZ60" s="145"/>
      <c r="BA60" s="42"/>
      <c r="BB60" s="42"/>
      <c r="BC60" s="42"/>
      <c r="BD60" s="42"/>
      <c r="BE60" s="42"/>
      <c r="BF60" s="42"/>
      <c r="BG60" s="42"/>
      <c r="BH60" s="42"/>
    </row>
    <row r="61" spans="1:79" s="4" customFormat="1" ht="33.75" customHeight="1">
      <c r="A61" s="62">
        <v>12</v>
      </c>
      <c r="B61" s="63"/>
      <c r="C61" s="64"/>
      <c r="D61" s="123" t="s">
        <v>145</v>
      </c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5"/>
      <c r="AC61" s="39"/>
      <c r="AD61" s="40"/>
      <c r="AE61" s="40"/>
      <c r="AF61" s="40"/>
      <c r="AG61" s="40"/>
      <c r="AH61" s="40"/>
      <c r="AI61" s="40"/>
      <c r="AJ61" s="41"/>
      <c r="AK61" s="146">
        <f>151260-114000</f>
        <v>37260</v>
      </c>
      <c r="AL61" s="147"/>
      <c r="AM61" s="147"/>
      <c r="AN61" s="147"/>
      <c r="AO61" s="147"/>
      <c r="AP61" s="147"/>
      <c r="AQ61" s="147"/>
      <c r="AR61" s="148"/>
      <c r="AS61" s="143">
        <f>AK61</f>
        <v>37260</v>
      </c>
      <c r="AT61" s="144"/>
      <c r="AU61" s="144"/>
      <c r="AV61" s="144"/>
      <c r="AW61" s="144"/>
      <c r="AX61" s="144"/>
      <c r="AY61" s="144"/>
      <c r="AZ61" s="145"/>
      <c r="BA61" s="42"/>
      <c r="BB61" s="42"/>
      <c r="BC61" s="42"/>
      <c r="BD61" s="42"/>
      <c r="BE61" s="42"/>
      <c r="BF61" s="42"/>
      <c r="BG61" s="42"/>
      <c r="BH61" s="42"/>
    </row>
    <row r="62" spans="1:79" s="4" customFormat="1" ht="33.75" customHeight="1">
      <c r="A62" s="126">
        <v>13</v>
      </c>
      <c r="B62" s="126"/>
      <c r="C62" s="127"/>
      <c r="D62" s="154" t="s">
        <v>147</v>
      </c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6"/>
      <c r="AC62" s="39"/>
      <c r="AD62" s="40"/>
      <c r="AE62" s="40"/>
      <c r="AF62" s="40"/>
      <c r="AG62" s="40"/>
      <c r="AH62" s="40"/>
      <c r="AI62" s="40"/>
      <c r="AJ62" s="41"/>
      <c r="AK62" s="146">
        <v>50000</v>
      </c>
      <c r="AL62" s="147"/>
      <c r="AM62" s="147"/>
      <c r="AN62" s="147"/>
      <c r="AO62" s="147"/>
      <c r="AP62" s="147"/>
      <c r="AQ62" s="147"/>
      <c r="AR62" s="148"/>
      <c r="AS62" s="143">
        <f>AK62</f>
        <v>50000</v>
      </c>
      <c r="AT62" s="144"/>
      <c r="AU62" s="144"/>
      <c r="AV62" s="144"/>
      <c r="AW62" s="144"/>
      <c r="AX62" s="144"/>
      <c r="AY62" s="144"/>
      <c r="AZ62" s="145"/>
      <c r="BA62" s="42"/>
      <c r="BB62" s="42"/>
      <c r="BC62" s="42"/>
      <c r="BD62" s="42"/>
      <c r="BE62" s="42"/>
      <c r="BF62" s="42"/>
      <c r="BG62" s="42"/>
      <c r="BH62" s="42"/>
    </row>
    <row r="63" spans="1:79" s="4" customFormat="1" ht="30.75" customHeight="1">
      <c r="A63" s="126">
        <v>14</v>
      </c>
      <c r="B63" s="126"/>
      <c r="C63" s="127"/>
      <c r="D63" s="154" t="s">
        <v>150</v>
      </c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6"/>
      <c r="AC63" s="39"/>
      <c r="AD63" s="40"/>
      <c r="AE63" s="40"/>
      <c r="AF63" s="40"/>
      <c r="AG63" s="40"/>
      <c r="AH63" s="40"/>
      <c r="AI63" s="40"/>
      <c r="AJ63" s="41"/>
      <c r="AK63" s="146">
        <v>335000</v>
      </c>
      <c r="AL63" s="147"/>
      <c r="AM63" s="147"/>
      <c r="AN63" s="147"/>
      <c r="AO63" s="147"/>
      <c r="AP63" s="147"/>
      <c r="AQ63" s="147"/>
      <c r="AR63" s="148"/>
      <c r="AS63" s="143">
        <f>AK63</f>
        <v>335000</v>
      </c>
      <c r="AT63" s="144"/>
      <c r="AU63" s="144"/>
      <c r="AV63" s="144"/>
      <c r="AW63" s="144"/>
      <c r="AX63" s="144"/>
      <c r="AY63" s="144"/>
      <c r="AZ63" s="145"/>
      <c r="BA63" s="42"/>
      <c r="BB63" s="42"/>
      <c r="BC63" s="42"/>
      <c r="BD63" s="42"/>
      <c r="BE63" s="42"/>
      <c r="BF63" s="42"/>
      <c r="BG63" s="42"/>
      <c r="BH63" s="42"/>
    </row>
    <row r="64" spans="1:79" s="4" customFormat="1" ht="19.5" customHeight="1">
      <c r="A64" s="150"/>
      <c r="B64" s="150"/>
      <c r="C64" s="150"/>
      <c r="D64" s="136" t="s">
        <v>148</v>
      </c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8"/>
      <c r="AC64" s="153">
        <v>0</v>
      </c>
      <c r="AD64" s="153"/>
      <c r="AE64" s="153"/>
      <c r="AF64" s="153"/>
      <c r="AG64" s="153"/>
      <c r="AH64" s="153"/>
      <c r="AI64" s="153"/>
      <c r="AJ64" s="153"/>
      <c r="AK64" s="153">
        <f>SUM(AK50:AR63)</f>
        <v>11314729</v>
      </c>
      <c r="AL64" s="153"/>
      <c r="AM64" s="153"/>
      <c r="AN64" s="153"/>
      <c r="AO64" s="153"/>
      <c r="AP64" s="153"/>
      <c r="AQ64" s="153"/>
      <c r="AR64" s="153"/>
      <c r="AS64" s="153">
        <f>SUM(AS50:AZ63)</f>
        <v>11314729</v>
      </c>
      <c r="AT64" s="153"/>
      <c r="AU64" s="153"/>
      <c r="AV64" s="153"/>
      <c r="AW64" s="153"/>
      <c r="AX64" s="153"/>
      <c r="AY64" s="153"/>
      <c r="AZ64" s="153"/>
      <c r="BA64" s="159"/>
      <c r="BB64" s="159"/>
      <c r="BC64" s="159"/>
      <c r="BD64" s="159"/>
      <c r="BE64" s="159"/>
      <c r="BF64" s="159"/>
      <c r="BG64" s="159"/>
      <c r="BH64" s="159"/>
      <c r="CA64" s="4" t="s">
        <v>22</v>
      </c>
    </row>
    <row r="65" spans="1:79">
      <c r="BA65" s="27"/>
      <c r="BB65" s="27"/>
      <c r="BC65" s="27"/>
      <c r="BD65" s="27"/>
      <c r="BE65" s="27"/>
      <c r="BF65" s="27"/>
      <c r="BG65" s="27"/>
      <c r="BH65" s="27"/>
    </row>
    <row r="66" spans="1:79" ht="15.75" customHeight="1">
      <c r="A66" s="169" t="s">
        <v>52</v>
      </c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</row>
    <row r="67" spans="1:79" ht="15" customHeight="1">
      <c r="A67" s="139" t="s">
        <v>62</v>
      </c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1:79" ht="15.95" customHeight="1">
      <c r="A68" s="134" t="s">
        <v>37</v>
      </c>
      <c r="B68" s="134"/>
      <c r="C68" s="134"/>
      <c r="D68" s="194" t="s">
        <v>43</v>
      </c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5"/>
      <c r="AB68" s="134" t="s">
        <v>38</v>
      </c>
      <c r="AC68" s="134"/>
      <c r="AD68" s="134"/>
      <c r="AE68" s="134"/>
      <c r="AF68" s="134"/>
      <c r="AG68" s="134"/>
      <c r="AH68" s="134"/>
      <c r="AI68" s="134"/>
      <c r="AJ68" s="134" t="s">
        <v>39</v>
      </c>
      <c r="AK68" s="134"/>
      <c r="AL68" s="134"/>
      <c r="AM68" s="134"/>
      <c r="AN68" s="134"/>
      <c r="AO68" s="134"/>
      <c r="AP68" s="134"/>
      <c r="AQ68" s="134"/>
      <c r="AR68" s="134" t="s">
        <v>36</v>
      </c>
      <c r="AS68" s="134"/>
      <c r="AT68" s="134"/>
      <c r="AU68" s="134"/>
      <c r="AV68" s="134"/>
      <c r="AW68" s="134"/>
      <c r="AX68" s="134"/>
      <c r="AY68" s="134"/>
    </row>
    <row r="69" spans="1:79" ht="29.1" customHeight="1">
      <c r="A69" s="134"/>
      <c r="B69" s="134"/>
      <c r="C69" s="134"/>
      <c r="D69" s="196"/>
      <c r="E69" s="197"/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7"/>
      <c r="Y69" s="197"/>
      <c r="Z69" s="197"/>
      <c r="AA69" s="198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</row>
    <row r="70" spans="1:79" ht="15.75" customHeight="1">
      <c r="A70" s="134">
        <v>1</v>
      </c>
      <c r="B70" s="134"/>
      <c r="C70" s="134"/>
      <c r="D70" s="140">
        <v>2</v>
      </c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2"/>
      <c r="AB70" s="134">
        <v>3</v>
      </c>
      <c r="AC70" s="134"/>
      <c r="AD70" s="134"/>
      <c r="AE70" s="134"/>
      <c r="AF70" s="134"/>
      <c r="AG70" s="134"/>
      <c r="AH70" s="134"/>
      <c r="AI70" s="134"/>
      <c r="AJ70" s="134">
        <v>4</v>
      </c>
      <c r="AK70" s="134"/>
      <c r="AL70" s="134"/>
      <c r="AM70" s="134"/>
      <c r="AN70" s="134"/>
      <c r="AO70" s="134"/>
      <c r="AP70" s="134"/>
      <c r="AQ70" s="134"/>
      <c r="AR70" s="134">
        <v>5</v>
      </c>
      <c r="AS70" s="134"/>
      <c r="AT70" s="134"/>
      <c r="AU70" s="134"/>
      <c r="AV70" s="134"/>
      <c r="AW70" s="134"/>
      <c r="AX70" s="134"/>
      <c r="AY70" s="134"/>
    </row>
    <row r="71" spans="1:79" ht="12.75" hidden="1" customHeight="1">
      <c r="A71" s="135" t="s">
        <v>14</v>
      </c>
      <c r="B71" s="135"/>
      <c r="C71" s="135"/>
      <c r="D71" s="161" t="s">
        <v>15</v>
      </c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4"/>
      <c r="AB71" s="151" t="s">
        <v>16</v>
      </c>
      <c r="AC71" s="151"/>
      <c r="AD71" s="151"/>
      <c r="AE71" s="151"/>
      <c r="AF71" s="151"/>
      <c r="AG71" s="151"/>
      <c r="AH71" s="151"/>
      <c r="AI71" s="151"/>
      <c r="AJ71" s="151" t="s">
        <v>17</v>
      </c>
      <c r="AK71" s="151"/>
      <c r="AL71" s="151"/>
      <c r="AM71" s="151"/>
      <c r="AN71" s="151"/>
      <c r="AO71" s="151"/>
      <c r="AP71" s="151"/>
      <c r="AQ71" s="151"/>
      <c r="AR71" s="151" t="s">
        <v>18</v>
      </c>
      <c r="AS71" s="151"/>
      <c r="AT71" s="151"/>
      <c r="AU71" s="151"/>
      <c r="AV71" s="151"/>
      <c r="AW71" s="151"/>
      <c r="AX71" s="151"/>
      <c r="AY71" s="151"/>
      <c r="CA71" s="1" t="s">
        <v>23</v>
      </c>
    </row>
    <row r="72" spans="1:79" ht="21" customHeight="1">
      <c r="A72" s="62"/>
      <c r="B72" s="63"/>
      <c r="C72" s="64"/>
      <c r="D72" s="140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57"/>
      <c r="AC72" s="157"/>
      <c r="AD72" s="157"/>
      <c r="AE72" s="157"/>
      <c r="AF72" s="157"/>
      <c r="AG72" s="157"/>
      <c r="AH72" s="157"/>
      <c r="AI72" s="157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</row>
    <row r="73" spans="1:79" s="4" customFormat="1" ht="17.25" customHeight="1">
      <c r="A73" s="150"/>
      <c r="B73" s="150"/>
      <c r="C73" s="150"/>
      <c r="D73" s="199" t="s">
        <v>36</v>
      </c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152"/>
      <c r="AC73" s="152"/>
      <c r="AD73" s="152"/>
      <c r="AE73" s="152"/>
      <c r="AF73" s="152"/>
      <c r="AG73" s="152"/>
      <c r="AH73" s="152"/>
      <c r="AI73" s="152"/>
      <c r="AJ73" s="153">
        <f>SUM(AJ72:AQ72)</f>
        <v>0</v>
      </c>
      <c r="AK73" s="153"/>
      <c r="AL73" s="153"/>
      <c r="AM73" s="153"/>
      <c r="AN73" s="153"/>
      <c r="AO73" s="153"/>
      <c r="AP73" s="153"/>
      <c r="AQ73" s="153"/>
      <c r="AR73" s="153">
        <f>AB73+AJ73</f>
        <v>0</v>
      </c>
      <c r="AS73" s="153"/>
      <c r="AT73" s="153"/>
      <c r="AU73" s="153"/>
      <c r="AV73" s="153"/>
      <c r="AW73" s="153"/>
      <c r="AX73" s="153"/>
      <c r="AY73" s="153"/>
      <c r="CA73" s="4" t="s">
        <v>24</v>
      </c>
    </row>
    <row r="75" spans="1:79" ht="26.25" customHeight="1">
      <c r="A75" s="149" t="s">
        <v>53</v>
      </c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  <c r="BI75" s="149"/>
      <c r="BJ75" s="149"/>
      <c r="BK75" s="149"/>
      <c r="BL75" s="149"/>
    </row>
    <row r="76" spans="1:79" ht="30" customHeight="1">
      <c r="A76" s="134" t="s">
        <v>37</v>
      </c>
      <c r="B76" s="134"/>
      <c r="C76" s="134"/>
      <c r="D76" s="134"/>
      <c r="E76" s="134"/>
      <c r="F76" s="134"/>
      <c r="G76" s="140" t="s">
        <v>90</v>
      </c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2"/>
      <c r="Z76" s="134" t="s">
        <v>10</v>
      </c>
      <c r="AA76" s="134"/>
      <c r="AB76" s="134"/>
      <c r="AC76" s="134"/>
      <c r="AD76" s="134"/>
      <c r="AE76" s="134" t="s">
        <v>9</v>
      </c>
      <c r="AF76" s="134"/>
      <c r="AG76" s="134"/>
      <c r="AH76" s="134"/>
      <c r="AI76" s="134"/>
      <c r="AJ76" s="134"/>
      <c r="AK76" s="134"/>
      <c r="AL76" s="134"/>
      <c r="AM76" s="134"/>
      <c r="AN76" s="134"/>
      <c r="AO76" s="140" t="s">
        <v>38</v>
      </c>
      <c r="AP76" s="141"/>
      <c r="AQ76" s="141"/>
      <c r="AR76" s="141"/>
      <c r="AS76" s="141"/>
      <c r="AT76" s="141"/>
      <c r="AU76" s="141"/>
      <c r="AV76" s="142"/>
      <c r="AW76" s="140" t="s">
        <v>39</v>
      </c>
      <c r="AX76" s="141"/>
      <c r="AY76" s="141"/>
      <c r="AZ76" s="141"/>
      <c r="BA76" s="141"/>
      <c r="BB76" s="141"/>
      <c r="BC76" s="141"/>
      <c r="BD76" s="142"/>
      <c r="BE76" s="140" t="s">
        <v>36</v>
      </c>
      <c r="BF76" s="141"/>
      <c r="BG76" s="141"/>
      <c r="BH76" s="141"/>
      <c r="BI76" s="141"/>
      <c r="BJ76" s="141"/>
      <c r="BK76" s="141"/>
      <c r="BL76" s="142"/>
    </row>
    <row r="77" spans="1:79" ht="15.75" customHeight="1">
      <c r="A77" s="134">
        <v>1</v>
      </c>
      <c r="B77" s="134"/>
      <c r="C77" s="134"/>
      <c r="D77" s="134"/>
      <c r="E77" s="134"/>
      <c r="F77" s="134"/>
      <c r="G77" s="140">
        <v>2</v>
      </c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2"/>
      <c r="Z77" s="134">
        <v>3</v>
      </c>
      <c r="AA77" s="134"/>
      <c r="AB77" s="134"/>
      <c r="AC77" s="134"/>
      <c r="AD77" s="134"/>
      <c r="AE77" s="134">
        <v>4</v>
      </c>
      <c r="AF77" s="134"/>
      <c r="AG77" s="134"/>
      <c r="AH77" s="134"/>
      <c r="AI77" s="134"/>
      <c r="AJ77" s="134"/>
      <c r="AK77" s="134"/>
      <c r="AL77" s="134"/>
      <c r="AM77" s="134"/>
      <c r="AN77" s="134"/>
      <c r="AO77" s="134">
        <v>5</v>
      </c>
      <c r="AP77" s="134"/>
      <c r="AQ77" s="134"/>
      <c r="AR77" s="134"/>
      <c r="AS77" s="134"/>
      <c r="AT77" s="134"/>
      <c r="AU77" s="134"/>
      <c r="AV77" s="134"/>
      <c r="AW77" s="134">
        <v>6</v>
      </c>
      <c r="AX77" s="134"/>
      <c r="AY77" s="134"/>
      <c r="AZ77" s="134"/>
      <c r="BA77" s="134"/>
      <c r="BB77" s="134"/>
      <c r="BC77" s="134"/>
      <c r="BD77" s="134"/>
      <c r="BE77" s="134">
        <v>7</v>
      </c>
      <c r="BF77" s="134"/>
      <c r="BG77" s="134"/>
      <c r="BH77" s="134"/>
      <c r="BI77" s="134"/>
      <c r="BJ77" s="134"/>
      <c r="BK77" s="134"/>
      <c r="BL77" s="134"/>
    </row>
    <row r="78" spans="1:79" ht="12.75" hidden="1" customHeight="1">
      <c r="A78" s="135" t="s">
        <v>42</v>
      </c>
      <c r="B78" s="135"/>
      <c r="C78" s="135"/>
      <c r="D78" s="135"/>
      <c r="E78" s="135"/>
      <c r="F78" s="135"/>
      <c r="G78" s="161" t="s">
        <v>15</v>
      </c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4"/>
      <c r="Z78" s="135" t="s">
        <v>27</v>
      </c>
      <c r="AA78" s="135"/>
      <c r="AB78" s="135"/>
      <c r="AC78" s="135"/>
      <c r="AD78" s="135"/>
      <c r="AE78" s="160" t="s">
        <v>41</v>
      </c>
      <c r="AF78" s="160"/>
      <c r="AG78" s="160"/>
      <c r="AH78" s="160"/>
      <c r="AI78" s="160"/>
      <c r="AJ78" s="160"/>
      <c r="AK78" s="160"/>
      <c r="AL78" s="160"/>
      <c r="AM78" s="160"/>
      <c r="AN78" s="161"/>
      <c r="AO78" s="162" t="s">
        <v>16</v>
      </c>
      <c r="AP78" s="162"/>
      <c r="AQ78" s="162"/>
      <c r="AR78" s="162"/>
      <c r="AS78" s="162"/>
      <c r="AT78" s="162"/>
      <c r="AU78" s="162"/>
      <c r="AV78" s="162"/>
      <c r="AW78" s="162" t="s">
        <v>40</v>
      </c>
      <c r="AX78" s="162"/>
      <c r="AY78" s="162"/>
      <c r="AZ78" s="162"/>
      <c r="BA78" s="162"/>
      <c r="BB78" s="162"/>
      <c r="BC78" s="162"/>
      <c r="BD78" s="162"/>
      <c r="BE78" s="162" t="s">
        <v>18</v>
      </c>
      <c r="BF78" s="162"/>
      <c r="BG78" s="162"/>
      <c r="BH78" s="162"/>
      <c r="BI78" s="162"/>
      <c r="BJ78" s="162"/>
      <c r="BK78" s="162"/>
      <c r="BL78" s="162"/>
      <c r="CA78" s="1" t="s">
        <v>25</v>
      </c>
    </row>
    <row r="79" spans="1:79" ht="12.75" customHeight="1">
      <c r="A79" s="128" t="s">
        <v>109</v>
      </c>
      <c r="B79" s="129"/>
      <c r="C79" s="129"/>
      <c r="D79" s="129"/>
      <c r="E79" s="129"/>
      <c r="F79" s="1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1"/>
      <c r="Z79" s="62"/>
      <c r="AA79" s="63"/>
      <c r="AB79" s="63"/>
      <c r="AC79" s="63"/>
      <c r="AD79" s="64"/>
      <c r="AE79" s="62"/>
      <c r="AF79" s="63"/>
      <c r="AG79" s="63"/>
      <c r="AH79" s="63"/>
      <c r="AI79" s="63"/>
      <c r="AJ79" s="63"/>
      <c r="AK79" s="63"/>
      <c r="AL79" s="63"/>
      <c r="AM79" s="63"/>
      <c r="AN79" s="64"/>
      <c r="AO79" s="77"/>
      <c r="AP79" s="78"/>
      <c r="AQ79" s="78"/>
      <c r="AR79" s="78"/>
      <c r="AS79" s="78"/>
      <c r="AT79" s="78"/>
      <c r="AU79" s="78"/>
      <c r="AV79" s="79"/>
      <c r="AW79" s="77"/>
      <c r="AX79" s="78"/>
      <c r="AY79" s="78"/>
      <c r="AZ79" s="78"/>
      <c r="BA79" s="78"/>
      <c r="BB79" s="78"/>
      <c r="BC79" s="78"/>
      <c r="BD79" s="79"/>
      <c r="BE79" s="77"/>
      <c r="BF79" s="78"/>
      <c r="BG79" s="78"/>
      <c r="BH79" s="78"/>
      <c r="BI79" s="78"/>
      <c r="BJ79" s="78"/>
      <c r="BK79" s="78"/>
      <c r="BL79" s="79"/>
      <c r="CA79" s="1" t="s">
        <v>26</v>
      </c>
    </row>
    <row r="80" spans="1:79" ht="20.25" customHeight="1">
      <c r="A80" s="131"/>
      <c r="B80" s="132"/>
      <c r="C80" s="132"/>
      <c r="D80" s="132"/>
      <c r="E80" s="132"/>
      <c r="F80" s="133"/>
      <c r="G80" s="74" t="s">
        <v>91</v>
      </c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6"/>
      <c r="Z80" s="21"/>
      <c r="AA80" s="22"/>
      <c r="AB80" s="22"/>
      <c r="AC80" s="22"/>
      <c r="AD80" s="23"/>
      <c r="AE80" s="21"/>
      <c r="AF80" s="22"/>
      <c r="AG80" s="22"/>
      <c r="AH80" s="22"/>
      <c r="AI80" s="22"/>
      <c r="AJ80" s="22"/>
      <c r="AK80" s="22"/>
      <c r="AL80" s="22"/>
      <c r="AM80" s="22"/>
      <c r="AN80" s="23"/>
      <c r="AO80" s="24"/>
      <c r="AP80" s="25"/>
      <c r="AQ80" s="25"/>
      <c r="AR80" s="25"/>
      <c r="AS80" s="25"/>
      <c r="AT80" s="25"/>
      <c r="AU80" s="25"/>
      <c r="AV80" s="26"/>
      <c r="AW80" s="24"/>
      <c r="AX80" s="25"/>
      <c r="AY80" s="25"/>
      <c r="AZ80" s="25"/>
      <c r="BA80" s="25"/>
      <c r="BB80" s="25"/>
      <c r="BC80" s="25"/>
      <c r="BD80" s="26"/>
      <c r="BE80" s="24"/>
      <c r="BF80" s="25"/>
      <c r="BG80" s="25"/>
      <c r="BH80" s="25"/>
      <c r="BI80" s="25"/>
      <c r="BJ80" s="25"/>
      <c r="BK80" s="25"/>
      <c r="BL80" s="26"/>
    </row>
    <row r="81" spans="1:65" ht="16.5" customHeight="1">
      <c r="A81" s="120" t="s">
        <v>108</v>
      </c>
      <c r="B81" s="121"/>
      <c r="C81" s="121"/>
      <c r="D81" s="121"/>
      <c r="E81" s="121"/>
      <c r="F81" s="122"/>
      <c r="G81" s="74" t="s">
        <v>70</v>
      </c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6"/>
      <c r="Z81" s="62"/>
      <c r="AA81" s="63"/>
      <c r="AB81" s="63"/>
      <c r="AC81" s="63"/>
      <c r="AD81" s="64"/>
      <c r="AE81" s="62"/>
      <c r="AF81" s="63"/>
      <c r="AG81" s="63"/>
      <c r="AH81" s="63"/>
      <c r="AI81" s="63"/>
      <c r="AJ81" s="63"/>
      <c r="AK81" s="63"/>
      <c r="AL81" s="63"/>
      <c r="AM81" s="63"/>
      <c r="AN81" s="64"/>
      <c r="AO81" s="109"/>
      <c r="AP81" s="110"/>
      <c r="AQ81" s="110"/>
      <c r="AR81" s="110"/>
      <c r="AS81" s="110"/>
      <c r="AT81" s="110"/>
      <c r="AU81" s="110"/>
      <c r="AV81" s="111"/>
      <c r="AW81" s="97"/>
      <c r="AX81" s="98"/>
      <c r="AY81" s="98"/>
      <c r="AZ81" s="98"/>
      <c r="BA81" s="98"/>
      <c r="BB81" s="98"/>
      <c r="BC81" s="98"/>
      <c r="BD81" s="99"/>
      <c r="BE81" s="109"/>
      <c r="BF81" s="110"/>
      <c r="BG81" s="110"/>
      <c r="BH81" s="110"/>
      <c r="BI81" s="110"/>
      <c r="BJ81" s="110"/>
      <c r="BK81" s="110"/>
      <c r="BL81" s="111"/>
    </row>
    <row r="82" spans="1:65" ht="36.75" customHeight="1">
      <c r="A82" s="120" t="s">
        <v>110</v>
      </c>
      <c r="B82" s="121"/>
      <c r="C82" s="121"/>
      <c r="D82" s="121"/>
      <c r="E82" s="121"/>
      <c r="F82" s="122"/>
      <c r="G82" s="71" t="s">
        <v>92</v>
      </c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3"/>
      <c r="Z82" s="65" t="s">
        <v>93</v>
      </c>
      <c r="AA82" s="66"/>
      <c r="AB82" s="66"/>
      <c r="AC82" s="66"/>
      <c r="AD82" s="67"/>
      <c r="AE82" s="205" t="s">
        <v>2</v>
      </c>
      <c r="AF82" s="206"/>
      <c r="AG82" s="206"/>
      <c r="AH82" s="206"/>
      <c r="AI82" s="206"/>
      <c r="AJ82" s="206"/>
      <c r="AK82" s="206"/>
      <c r="AL82" s="206"/>
      <c r="AM82" s="206"/>
      <c r="AN82" s="207"/>
      <c r="AO82" s="94"/>
      <c r="AP82" s="95"/>
      <c r="AQ82" s="95"/>
      <c r="AR82" s="95"/>
      <c r="AS82" s="95"/>
      <c r="AT82" s="95"/>
      <c r="AU82" s="95"/>
      <c r="AV82" s="96"/>
      <c r="AW82" s="100">
        <f>3830+529+190-3000+20+195-175-114+335</f>
        <v>1810</v>
      </c>
      <c r="AX82" s="101"/>
      <c r="AY82" s="101"/>
      <c r="AZ82" s="101"/>
      <c r="BA82" s="101"/>
      <c r="BB82" s="101"/>
      <c r="BC82" s="101"/>
      <c r="BD82" s="102"/>
      <c r="BE82" s="86">
        <f>AO82+AW82</f>
        <v>1810</v>
      </c>
      <c r="BF82" s="87"/>
      <c r="BG82" s="87"/>
      <c r="BH82" s="87"/>
      <c r="BI82" s="87"/>
      <c r="BJ82" s="87"/>
      <c r="BK82" s="87"/>
      <c r="BL82" s="88"/>
    </row>
    <row r="83" spans="1:65" ht="20.25" customHeight="1">
      <c r="A83" s="120" t="s">
        <v>111</v>
      </c>
      <c r="B83" s="121"/>
      <c r="C83" s="121"/>
      <c r="D83" s="121"/>
      <c r="E83" s="121"/>
      <c r="F83" s="122"/>
      <c r="G83" s="74" t="s">
        <v>71</v>
      </c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6"/>
      <c r="Z83" s="74" t="s">
        <v>74</v>
      </c>
      <c r="AA83" s="92"/>
      <c r="AB83" s="92"/>
      <c r="AC83" s="92"/>
      <c r="AD83" s="93"/>
      <c r="AE83" s="74" t="s">
        <v>74</v>
      </c>
      <c r="AF83" s="92"/>
      <c r="AG83" s="92"/>
      <c r="AH83" s="92"/>
      <c r="AI83" s="92"/>
      <c r="AJ83" s="92"/>
      <c r="AK83" s="92"/>
      <c r="AL83" s="92"/>
      <c r="AM83" s="92"/>
      <c r="AN83" s="93"/>
      <c r="AO83" s="106"/>
      <c r="AP83" s="107"/>
      <c r="AQ83" s="107"/>
      <c r="AR83" s="107"/>
      <c r="AS83" s="107"/>
      <c r="AT83" s="107"/>
      <c r="AU83" s="107"/>
      <c r="AV83" s="108"/>
      <c r="AW83" s="97"/>
      <c r="AX83" s="98"/>
      <c r="AY83" s="98"/>
      <c r="AZ83" s="98"/>
      <c r="BA83" s="98"/>
      <c r="BB83" s="98"/>
      <c r="BC83" s="98"/>
      <c r="BD83" s="99"/>
      <c r="BE83" s="68"/>
      <c r="BF83" s="69"/>
      <c r="BG83" s="69"/>
      <c r="BH83" s="69"/>
      <c r="BI83" s="69"/>
      <c r="BJ83" s="69"/>
      <c r="BK83" s="69"/>
      <c r="BL83" s="70"/>
    </row>
    <row r="84" spans="1:65" ht="23.25" customHeight="1">
      <c r="A84" s="120" t="s">
        <v>112</v>
      </c>
      <c r="B84" s="121"/>
      <c r="C84" s="121"/>
      <c r="D84" s="121"/>
      <c r="E84" s="121"/>
      <c r="F84" s="122"/>
      <c r="G84" s="211" t="s">
        <v>94</v>
      </c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65" t="s">
        <v>72</v>
      </c>
      <c r="AA84" s="66"/>
      <c r="AB84" s="66"/>
      <c r="AC84" s="66"/>
      <c r="AD84" s="67"/>
      <c r="AE84" s="65" t="s">
        <v>95</v>
      </c>
      <c r="AF84" s="66"/>
      <c r="AG84" s="66"/>
      <c r="AH84" s="66"/>
      <c r="AI84" s="66"/>
      <c r="AJ84" s="66"/>
      <c r="AK84" s="66"/>
      <c r="AL84" s="66"/>
      <c r="AM84" s="66"/>
      <c r="AN84" s="67"/>
      <c r="AO84" s="80"/>
      <c r="AP84" s="81"/>
      <c r="AQ84" s="81"/>
      <c r="AR84" s="81"/>
      <c r="AS84" s="81"/>
      <c r="AT84" s="81"/>
      <c r="AU84" s="81"/>
      <c r="AV84" s="82"/>
      <c r="AW84" s="208">
        <v>7</v>
      </c>
      <c r="AX84" s="209"/>
      <c r="AY84" s="209"/>
      <c r="AZ84" s="209"/>
      <c r="BA84" s="209"/>
      <c r="BB84" s="209"/>
      <c r="BC84" s="209"/>
      <c r="BD84" s="210"/>
      <c r="BE84" s="68">
        <f>AO84+AW84</f>
        <v>7</v>
      </c>
      <c r="BF84" s="69"/>
      <c r="BG84" s="69"/>
      <c r="BH84" s="69"/>
      <c r="BI84" s="69"/>
      <c r="BJ84" s="69"/>
      <c r="BK84" s="69"/>
      <c r="BL84" s="70"/>
    </row>
    <row r="85" spans="1:65" ht="19.5" customHeight="1">
      <c r="A85" s="120" t="s">
        <v>113</v>
      </c>
      <c r="B85" s="121"/>
      <c r="C85" s="121"/>
      <c r="D85" s="121"/>
      <c r="E85" s="121"/>
      <c r="F85" s="122"/>
      <c r="G85" s="74" t="s">
        <v>73</v>
      </c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6"/>
      <c r="Z85" s="74" t="s">
        <v>74</v>
      </c>
      <c r="AA85" s="92"/>
      <c r="AB85" s="92"/>
      <c r="AC85" s="92"/>
      <c r="AD85" s="93"/>
      <c r="AE85" s="74" t="s">
        <v>74</v>
      </c>
      <c r="AF85" s="92"/>
      <c r="AG85" s="92"/>
      <c r="AH85" s="92"/>
      <c r="AI85" s="92"/>
      <c r="AJ85" s="92"/>
      <c r="AK85" s="92"/>
      <c r="AL85" s="92"/>
      <c r="AM85" s="92"/>
      <c r="AN85" s="93"/>
      <c r="AO85" s="109"/>
      <c r="AP85" s="110"/>
      <c r="AQ85" s="110"/>
      <c r="AR85" s="110"/>
      <c r="AS85" s="110"/>
      <c r="AT85" s="110"/>
      <c r="AU85" s="110"/>
      <c r="AV85" s="111"/>
      <c r="AW85" s="97"/>
      <c r="AX85" s="98"/>
      <c r="AY85" s="98"/>
      <c r="AZ85" s="98"/>
      <c r="BA85" s="98"/>
      <c r="BB85" s="98"/>
      <c r="BC85" s="98"/>
      <c r="BD85" s="99"/>
      <c r="BE85" s="68"/>
      <c r="BF85" s="69"/>
      <c r="BG85" s="69"/>
      <c r="BH85" s="69"/>
      <c r="BI85" s="69"/>
      <c r="BJ85" s="69"/>
      <c r="BK85" s="69"/>
      <c r="BL85" s="70"/>
    </row>
    <row r="86" spans="1:65" ht="36.75" customHeight="1">
      <c r="A86" s="120" t="s">
        <v>114</v>
      </c>
      <c r="B86" s="121"/>
      <c r="C86" s="121"/>
      <c r="D86" s="121"/>
      <c r="E86" s="121"/>
      <c r="F86" s="122"/>
      <c r="G86" s="71" t="s">
        <v>96</v>
      </c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3"/>
      <c r="Z86" s="83" t="s">
        <v>97</v>
      </c>
      <c r="AA86" s="84"/>
      <c r="AB86" s="84"/>
      <c r="AC86" s="84"/>
      <c r="AD86" s="85"/>
      <c r="AE86" s="65" t="s">
        <v>98</v>
      </c>
      <c r="AF86" s="66"/>
      <c r="AG86" s="66"/>
      <c r="AH86" s="66"/>
      <c r="AI86" s="66"/>
      <c r="AJ86" s="66"/>
      <c r="AK86" s="66"/>
      <c r="AL86" s="66"/>
      <c r="AM86" s="66"/>
      <c r="AN86" s="67"/>
      <c r="AO86" s="80"/>
      <c r="AP86" s="81"/>
      <c r="AQ86" s="81"/>
      <c r="AR86" s="81"/>
      <c r="AS86" s="81"/>
      <c r="AT86" s="81"/>
      <c r="AU86" s="81"/>
      <c r="AV86" s="82"/>
      <c r="AW86" s="100">
        <f>AW82/AW84</f>
        <v>258.57142857142856</v>
      </c>
      <c r="AX86" s="101"/>
      <c r="AY86" s="101"/>
      <c r="AZ86" s="101"/>
      <c r="BA86" s="101"/>
      <c r="BB86" s="101"/>
      <c r="BC86" s="101"/>
      <c r="BD86" s="102"/>
      <c r="BE86" s="86">
        <f>AO86+AW86</f>
        <v>258.57142857142856</v>
      </c>
      <c r="BF86" s="87"/>
      <c r="BG86" s="87"/>
      <c r="BH86" s="87"/>
      <c r="BI86" s="87"/>
      <c r="BJ86" s="87"/>
      <c r="BK86" s="87"/>
      <c r="BL86" s="88"/>
    </row>
    <row r="87" spans="1:65" ht="18.75" customHeight="1">
      <c r="A87" s="120" t="s">
        <v>115</v>
      </c>
      <c r="B87" s="121"/>
      <c r="C87" s="121"/>
      <c r="D87" s="121"/>
      <c r="E87" s="121"/>
      <c r="F87" s="122"/>
      <c r="G87" s="74" t="s">
        <v>75</v>
      </c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6"/>
      <c r="Z87" s="62"/>
      <c r="AA87" s="63"/>
      <c r="AB87" s="63"/>
      <c r="AC87" s="63"/>
      <c r="AD87" s="64"/>
      <c r="AE87" s="62"/>
      <c r="AF87" s="63"/>
      <c r="AG87" s="63"/>
      <c r="AH87" s="63"/>
      <c r="AI87" s="63"/>
      <c r="AJ87" s="63"/>
      <c r="AK87" s="63"/>
      <c r="AL87" s="63"/>
      <c r="AM87" s="63"/>
      <c r="AN87" s="64"/>
      <c r="AO87" s="77"/>
      <c r="AP87" s="78"/>
      <c r="AQ87" s="78"/>
      <c r="AR87" s="78"/>
      <c r="AS87" s="78"/>
      <c r="AT87" s="78"/>
      <c r="AU87" s="78"/>
      <c r="AV87" s="79"/>
      <c r="AW87" s="115"/>
      <c r="AX87" s="116"/>
      <c r="AY87" s="116"/>
      <c r="AZ87" s="116"/>
      <c r="BA87" s="116"/>
      <c r="BB87" s="116"/>
      <c r="BC87" s="116"/>
      <c r="BD87" s="117"/>
      <c r="BE87" s="112"/>
      <c r="BF87" s="113"/>
      <c r="BG87" s="113"/>
      <c r="BH87" s="113"/>
      <c r="BI87" s="113"/>
      <c r="BJ87" s="113"/>
      <c r="BK87" s="113"/>
      <c r="BL87" s="114"/>
    </row>
    <row r="88" spans="1:65" ht="49.5" customHeight="1">
      <c r="A88" s="120" t="s">
        <v>116</v>
      </c>
      <c r="B88" s="121"/>
      <c r="C88" s="121"/>
      <c r="D88" s="121"/>
      <c r="E88" s="121"/>
      <c r="F88" s="122"/>
      <c r="G88" s="71" t="s">
        <v>99</v>
      </c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3"/>
      <c r="Z88" s="65" t="s">
        <v>76</v>
      </c>
      <c r="AA88" s="66"/>
      <c r="AB88" s="66"/>
      <c r="AC88" s="66"/>
      <c r="AD88" s="67"/>
      <c r="AE88" s="65" t="s">
        <v>100</v>
      </c>
      <c r="AF88" s="66"/>
      <c r="AG88" s="66"/>
      <c r="AH88" s="66"/>
      <c r="AI88" s="66"/>
      <c r="AJ88" s="66"/>
      <c r="AK88" s="66"/>
      <c r="AL88" s="66"/>
      <c r="AM88" s="66"/>
      <c r="AN88" s="67"/>
      <c r="AO88" s="80"/>
      <c r="AP88" s="81"/>
      <c r="AQ88" s="81"/>
      <c r="AR88" s="81"/>
      <c r="AS88" s="81"/>
      <c r="AT88" s="81"/>
      <c r="AU88" s="81"/>
      <c r="AV88" s="82"/>
      <c r="AW88" s="103">
        <f>634.128/AW82</f>
        <v>0.35034696132596688</v>
      </c>
      <c r="AX88" s="104"/>
      <c r="AY88" s="104"/>
      <c r="AZ88" s="104"/>
      <c r="BA88" s="104"/>
      <c r="BB88" s="104"/>
      <c r="BC88" s="104"/>
      <c r="BD88" s="105"/>
      <c r="BE88" s="89">
        <f>AW88</f>
        <v>0.35034696132596688</v>
      </c>
      <c r="BF88" s="90"/>
      <c r="BG88" s="90"/>
      <c r="BH88" s="90"/>
      <c r="BI88" s="90"/>
      <c r="BJ88" s="90"/>
      <c r="BK88" s="90"/>
      <c r="BL88" s="91"/>
    </row>
    <row r="89" spans="1:65" ht="18.75" customHeight="1">
      <c r="A89" s="212" t="s">
        <v>117</v>
      </c>
      <c r="B89" s="213"/>
      <c r="C89" s="213"/>
      <c r="D89" s="213"/>
      <c r="E89" s="213"/>
      <c r="F89" s="214"/>
      <c r="G89" s="74" t="s">
        <v>101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6"/>
      <c r="Z89" s="21"/>
      <c r="AA89" s="22"/>
      <c r="AB89" s="22"/>
      <c r="AC89" s="22"/>
      <c r="AD89" s="23"/>
      <c r="AE89" s="21"/>
      <c r="AF89" s="22"/>
      <c r="AG89" s="22"/>
      <c r="AH89" s="22"/>
      <c r="AI89" s="22"/>
      <c r="AJ89" s="22"/>
      <c r="AK89" s="22"/>
      <c r="AL89" s="22"/>
      <c r="AM89" s="22"/>
      <c r="AN89" s="23"/>
      <c r="AO89" s="24"/>
      <c r="AP89" s="25"/>
      <c r="AQ89" s="25"/>
      <c r="AR89" s="25"/>
      <c r="AS89" s="25"/>
      <c r="AT89" s="25"/>
      <c r="AU89" s="25"/>
      <c r="AV89" s="26"/>
      <c r="AW89" s="53"/>
      <c r="AX89" s="54"/>
      <c r="AY89" s="54"/>
      <c r="AZ89" s="54"/>
      <c r="BA89" s="54"/>
      <c r="BB89" s="54"/>
      <c r="BC89" s="54"/>
      <c r="BD89" s="55"/>
      <c r="BE89" s="47"/>
      <c r="BF89" s="48"/>
      <c r="BG89" s="48"/>
      <c r="BH89" s="48"/>
      <c r="BI89" s="48"/>
      <c r="BJ89" s="48"/>
      <c r="BK89" s="48"/>
      <c r="BL89" s="49"/>
    </row>
    <row r="90" spans="1:65" ht="15.75">
      <c r="A90" s="120" t="s">
        <v>118</v>
      </c>
      <c r="B90" s="121"/>
      <c r="C90" s="121"/>
      <c r="D90" s="121"/>
      <c r="E90" s="121"/>
      <c r="F90" s="122"/>
      <c r="G90" s="74" t="s">
        <v>70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6"/>
      <c r="Z90" s="62"/>
      <c r="AA90" s="63"/>
      <c r="AB90" s="63"/>
      <c r="AC90" s="63"/>
      <c r="AD90" s="64"/>
      <c r="AE90" s="62"/>
      <c r="AF90" s="63"/>
      <c r="AG90" s="63"/>
      <c r="AH90" s="63"/>
      <c r="AI90" s="63"/>
      <c r="AJ90" s="63"/>
      <c r="AK90" s="63"/>
      <c r="AL90" s="63"/>
      <c r="AM90" s="63"/>
      <c r="AN90" s="64"/>
      <c r="AO90" s="109"/>
      <c r="AP90" s="110"/>
      <c r="AQ90" s="110"/>
      <c r="AR90" s="110"/>
      <c r="AS90" s="110"/>
      <c r="AT90" s="110"/>
      <c r="AU90" s="110"/>
      <c r="AV90" s="111"/>
      <c r="AW90" s="97"/>
      <c r="AX90" s="98"/>
      <c r="AY90" s="98"/>
      <c r="AZ90" s="98"/>
      <c r="BA90" s="98"/>
      <c r="BB90" s="98"/>
      <c r="BC90" s="98"/>
      <c r="BD90" s="99"/>
      <c r="BE90" s="59"/>
      <c r="BF90" s="60"/>
      <c r="BG90" s="60"/>
      <c r="BH90" s="60"/>
      <c r="BI90" s="60"/>
      <c r="BJ90" s="60"/>
      <c r="BK90" s="60"/>
      <c r="BL90" s="61"/>
    </row>
    <row r="91" spans="1:65" ht="31.5" customHeight="1">
      <c r="A91" s="215" t="s">
        <v>119</v>
      </c>
      <c r="B91" s="216"/>
      <c r="C91" s="216"/>
      <c r="D91" s="216"/>
      <c r="E91" s="216"/>
      <c r="F91" s="217"/>
      <c r="G91" s="71" t="s">
        <v>102</v>
      </c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3"/>
      <c r="Z91" s="65" t="s">
        <v>93</v>
      </c>
      <c r="AA91" s="66"/>
      <c r="AB91" s="66"/>
      <c r="AC91" s="66"/>
      <c r="AD91" s="67"/>
      <c r="AE91" s="83" t="s">
        <v>1</v>
      </c>
      <c r="AF91" s="84"/>
      <c r="AG91" s="84"/>
      <c r="AH91" s="84"/>
      <c r="AI91" s="84"/>
      <c r="AJ91" s="84"/>
      <c r="AK91" s="84"/>
      <c r="AL91" s="84"/>
      <c r="AM91" s="84"/>
      <c r="AN91" s="85"/>
      <c r="AO91" s="94"/>
      <c r="AP91" s="95"/>
      <c r="AQ91" s="95"/>
      <c r="AR91" s="95"/>
      <c r="AS91" s="95"/>
      <c r="AT91" s="95"/>
      <c r="AU91" s="95"/>
      <c r="AV91" s="96"/>
      <c r="AW91" s="100">
        <f>5300+575.991-1300+1760+50+9.709+238+1271+130</f>
        <v>8034.7</v>
      </c>
      <c r="AX91" s="101"/>
      <c r="AY91" s="101"/>
      <c r="AZ91" s="101"/>
      <c r="BA91" s="101"/>
      <c r="BB91" s="101"/>
      <c r="BC91" s="101"/>
      <c r="BD91" s="102"/>
      <c r="BE91" s="86">
        <f>AO91+AW91</f>
        <v>8034.7</v>
      </c>
      <c r="BF91" s="87"/>
      <c r="BG91" s="87"/>
      <c r="BH91" s="87"/>
      <c r="BI91" s="87"/>
      <c r="BJ91" s="87"/>
      <c r="BK91" s="87"/>
      <c r="BL91" s="88"/>
    </row>
    <row r="92" spans="1:65" ht="21" customHeight="1">
      <c r="A92" s="120" t="s">
        <v>120</v>
      </c>
      <c r="B92" s="121"/>
      <c r="C92" s="121"/>
      <c r="D92" s="121"/>
      <c r="E92" s="121"/>
      <c r="F92" s="122"/>
      <c r="G92" s="74" t="s">
        <v>71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6"/>
      <c r="Z92" s="74" t="s">
        <v>74</v>
      </c>
      <c r="AA92" s="92"/>
      <c r="AB92" s="92"/>
      <c r="AC92" s="92"/>
      <c r="AD92" s="93"/>
      <c r="AE92" s="74" t="s">
        <v>146</v>
      </c>
      <c r="AF92" s="92"/>
      <c r="AG92" s="92"/>
      <c r="AH92" s="92"/>
      <c r="AI92" s="92"/>
      <c r="AJ92" s="92"/>
      <c r="AK92" s="92"/>
      <c r="AL92" s="92"/>
      <c r="AM92" s="92"/>
      <c r="AN92" s="93"/>
      <c r="AO92" s="106"/>
      <c r="AP92" s="107"/>
      <c r="AQ92" s="107"/>
      <c r="AR92" s="107"/>
      <c r="AS92" s="107"/>
      <c r="AT92" s="107"/>
      <c r="AU92" s="107"/>
      <c r="AV92" s="108"/>
      <c r="AW92" s="59"/>
      <c r="AX92" s="60"/>
      <c r="AY92" s="60"/>
      <c r="AZ92" s="60"/>
      <c r="BA92" s="60"/>
      <c r="BB92" s="60"/>
      <c r="BC92" s="60"/>
      <c r="BD92" s="61"/>
      <c r="BE92" s="68">
        <f>AO92</f>
        <v>0</v>
      </c>
      <c r="BF92" s="69"/>
      <c r="BG92" s="69"/>
      <c r="BH92" s="69"/>
      <c r="BI92" s="69"/>
      <c r="BJ92" s="69"/>
      <c r="BK92" s="69"/>
      <c r="BL92" s="70"/>
      <c r="BM92" s="29"/>
    </row>
    <row r="93" spans="1:65" ht="20.25" customHeight="1">
      <c r="A93" s="120" t="s">
        <v>125</v>
      </c>
      <c r="B93" s="121"/>
      <c r="C93" s="121"/>
      <c r="D93" s="121"/>
      <c r="E93" s="121"/>
      <c r="F93" s="122"/>
      <c r="G93" s="211" t="s">
        <v>103</v>
      </c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65" t="s">
        <v>72</v>
      </c>
      <c r="AA93" s="66"/>
      <c r="AB93" s="66"/>
      <c r="AC93" s="66"/>
      <c r="AD93" s="67"/>
      <c r="AE93" s="65" t="s">
        <v>95</v>
      </c>
      <c r="AF93" s="66"/>
      <c r="AG93" s="66"/>
      <c r="AH93" s="66"/>
      <c r="AI93" s="66"/>
      <c r="AJ93" s="66"/>
      <c r="AK93" s="66"/>
      <c r="AL93" s="66"/>
      <c r="AM93" s="66"/>
      <c r="AN93" s="67"/>
      <c r="AO93" s="80"/>
      <c r="AP93" s="81"/>
      <c r="AQ93" s="81"/>
      <c r="AR93" s="81"/>
      <c r="AS93" s="81"/>
      <c r="AT93" s="81"/>
      <c r="AU93" s="81"/>
      <c r="AV93" s="82"/>
      <c r="AW93" s="68">
        <v>6</v>
      </c>
      <c r="AX93" s="69"/>
      <c r="AY93" s="69"/>
      <c r="AZ93" s="69"/>
      <c r="BA93" s="69"/>
      <c r="BB93" s="69"/>
      <c r="BC93" s="69"/>
      <c r="BD93" s="70"/>
      <c r="BE93" s="68">
        <f>AO93+AW93</f>
        <v>6</v>
      </c>
      <c r="BF93" s="69"/>
      <c r="BG93" s="69"/>
      <c r="BH93" s="69"/>
      <c r="BI93" s="69"/>
      <c r="BJ93" s="69"/>
      <c r="BK93" s="69"/>
      <c r="BL93" s="70"/>
      <c r="BM93" s="29"/>
    </row>
    <row r="94" spans="1:65" ht="15.75" customHeight="1">
      <c r="A94" s="120" t="s">
        <v>123</v>
      </c>
      <c r="B94" s="121"/>
      <c r="C94" s="121"/>
      <c r="D94" s="121"/>
      <c r="E94" s="121"/>
      <c r="F94" s="122"/>
      <c r="G94" s="74" t="s">
        <v>73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6"/>
      <c r="Z94" s="74" t="s">
        <v>74</v>
      </c>
      <c r="AA94" s="92"/>
      <c r="AB94" s="92"/>
      <c r="AC94" s="92"/>
      <c r="AD94" s="93"/>
      <c r="AE94" s="74" t="s">
        <v>74</v>
      </c>
      <c r="AF94" s="92"/>
      <c r="AG94" s="92"/>
      <c r="AH94" s="92"/>
      <c r="AI94" s="92"/>
      <c r="AJ94" s="92"/>
      <c r="AK94" s="92"/>
      <c r="AL94" s="92"/>
      <c r="AM94" s="92"/>
      <c r="AN94" s="93"/>
      <c r="AO94" s="109"/>
      <c r="AP94" s="110"/>
      <c r="AQ94" s="110"/>
      <c r="AR94" s="110"/>
      <c r="AS94" s="110"/>
      <c r="AT94" s="110"/>
      <c r="AU94" s="110"/>
      <c r="AV94" s="111"/>
      <c r="AW94" s="59"/>
      <c r="AX94" s="60"/>
      <c r="AY94" s="60"/>
      <c r="AZ94" s="60"/>
      <c r="BA94" s="60"/>
      <c r="BB94" s="60"/>
      <c r="BC94" s="60"/>
      <c r="BD94" s="61"/>
      <c r="BE94" s="68"/>
      <c r="BF94" s="69"/>
      <c r="BG94" s="69"/>
      <c r="BH94" s="69"/>
      <c r="BI94" s="69"/>
      <c r="BJ94" s="69"/>
      <c r="BK94" s="69"/>
      <c r="BL94" s="70"/>
      <c r="BM94" s="29"/>
    </row>
    <row r="95" spans="1:65" ht="35.25" customHeight="1">
      <c r="A95" s="120" t="s">
        <v>124</v>
      </c>
      <c r="B95" s="121"/>
      <c r="C95" s="121"/>
      <c r="D95" s="121"/>
      <c r="E95" s="121"/>
      <c r="F95" s="122"/>
      <c r="G95" s="71" t="s">
        <v>104</v>
      </c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3"/>
      <c r="Z95" s="83" t="s">
        <v>97</v>
      </c>
      <c r="AA95" s="84"/>
      <c r="AB95" s="84"/>
      <c r="AC95" s="84"/>
      <c r="AD95" s="85"/>
      <c r="AE95" s="65" t="s">
        <v>98</v>
      </c>
      <c r="AF95" s="66"/>
      <c r="AG95" s="66"/>
      <c r="AH95" s="66"/>
      <c r="AI95" s="66"/>
      <c r="AJ95" s="66"/>
      <c r="AK95" s="66"/>
      <c r="AL95" s="66"/>
      <c r="AM95" s="66"/>
      <c r="AN95" s="67"/>
      <c r="AO95" s="80"/>
      <c r="AP95" s="81"/>
      <c r="AQ95" s="81"/>
      <c r="AR95" s="81"/>
      <c r="AS95" s="81"/>
      <c r="AT95" s="81"/>
      <c r="AU95" s="81"/>
      <c r="AV95" s="82"/>
      <c r="AW95" s="100">
        <f>AW91/AW93</f>
        <v>1339.1166666666666</v>
      </c>
      <c r="AX95" s="101"/>
      <c r="AY95" s="101"/>
      <c r="AZ95" s="101"/>
      <c r="BA95" s="101"/>
      <c r="BB95" s="101"/>
      <c r="BC95" s="101"/>
      <c r="BD95" s="102"/>
      <c r="BE95" s="86">
        <f>AO95+AW95</f>
        <v>1339.1166666666666</v>
      </c>
      <c r="BF95" s="87"/>
      <c r="BG95" s="87"/>
      <c r="BH95" s="87"/>
      <c r="BI95" s="87"/>
      <c r="BJ95" s="87"/>
      <c r="BK95" s="87"/>
      <c r="BL95" s="88"/>
      <c r="BM95" s="29"/>
    </row>
    <row r="96" spans="1:65" ht="20.25" customHeight="1">
      <c r="A96" s="120" t="s">
        <v>121</v>
      </c>
      <c r="B96" s="121"/>
      <c r="C96" s="121"/>
      <c r="D96" s="121"/>
      <c r="E96" s="121"/>
      <c r="F96" s="122"/>
      <c r="G96" s="74" t="s">
        <v>75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6"/>
      <c r="Z96" s="62"/>
      <c r="AA96" s="63"/>
      <c r="AB96" s="63"/>
      <c r="AC96" s="63"/>
      <c r="AD96" s="64"/>
      <c r="AE96" s="62"/>
      <c r="AF96" s="63"/>
      <c r="AG96" s="63"/>
      <c r="AH96" s="63"/>
      <c r="AI96" s="63"/>
      <c r="AJ96" s="63"/>
      <c r="AK96" s="63"/>
      <c r="AL96" s="63"/>
      <c r="AM96" s="63"/>
      <c r="AN96" s="64"/>
      <c r="AO96" s="77"/>
      <c r="AP96" s="78"/>
      <c r="AQ96" s="78"/>
      <c r="AR96" s="78"/>
      <c r="AS96" s="78"/>
      <c r="AT96" s="78"/>
      <c r="AU96" s="78"/>
      <c r="AV96" s="79"/>
      <c r="AW96" s="115"/>
      <c r="AX96" s="116"/>
      <c r="AY96" s="116"/>
      <c r="AZ96" s="116"/>
      <c r="BA96" s="116"/>
      <c r="BB96" s="116"/>
      <c r="BC96" s="116"/>
      <c r="BD96" s="117"/>
      <c r="BE96" s="112"/>
      <c r="BF96" s="113"/>
      <c r="BG96" s="113"/>
      <c r="BH96" s="113"/>
      <c r="BI96" s="113"/>
      <c r="BJ96" s="113"/>
      <c r="BK96" s="113"/>
      <c r="BL96" s="114"/>
    </row>
    <row r="97" spans="1:65" ht="45.75" customHeight="1">
      <c r="A97" s="120" t="s">
        <v>122</v>
      </c>
      <c r="B97" s="121"/>
      <c r="C97" s="121"/>
      <c r="D97" s="121"/>
      <c r="E97" s="121"/>
      <c r="F97" s="122"/>
      <c r="G97" s="71" t="s">
        <v>99</v>
      </c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3"/>
      <c r="Z97" s="65" t="s">
        <v>76</v>
      </c>
      <c r="AA97" s="66"/>
      <c r="AB97" s="66"/>
      <c r="AC97" s="66"/>
      <c r="AD97" s="67"/>
      <c r="AE97" s="65" t="s">
        <v>100</v>
      </c>
      <c r="AF97" s="66"/>
      <c r="AG97" s="66"/>
      <c r="AH97" s="66"/>
      <c r="AI97" s="66"/>
      <c r="AJ97" s="66"/>
      <c r="AK97" s="66"/>
      <c r="AL97" s="66"/>
      <c r="AM97" s="66"/>
      <c r="AN97" s="67"/>
      <c r="AO97" s="80"/>
      <c r="AP97" s="81"/>
      <c r="AQ97" s="81"/>
      <c r="AR97" s="81"/>
      <c r="AS97" s="81"/>
      <c r="AT97" s="81"/>
      <c r="AU97" s="81"/>
      <c r="AV97" s="82"/>
      <c r="AW97" s="103">
        <f>6352.383/AW91</f>
        <v>0.79061856696578592</v>
      </c>
      <c r="AX97" s="104"/>
      <c r="AY97" s="104"/>
      <c r="AZ97" s="104"/>
      <c r="BA97" s="104"/>
      <c r="BB97" s="104"/>
      <c r="BC97" s="104"/>
      <c r="BD97" s="105"/>
      <c r="BE97" s="89">
        <f>AW97</f>
        <v>0.79061856696578592</v>
      </c>
      <c r="BF97" s="90"/>
      <c r="BG97" s="90"/>
      <c r="BH97" s="90"/>
      <c r="BI97" s="90"/>
      <c r="BJ97" s="90"/>
      <c r="BK97" s="90"/>
      <c r="BL97" s="91"/>
    </row>
    <row r="98" spans="1:65" ht="42" customHeight="1">
      <c r="A98" s="212" t="s">
        <v>135</v>
      </c>
      <c r="B98" s="213"/>
      <c r="C98" s="213"/>
      <c r="D98" s="213"/>
      <c r="E98" s="213"/>
      <c r="F98" s="214"/>
      <c r="G98" s="74" t="s">
        <v>131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6"/>
      <c r="Z98" s="21"/>
      <c r="AA98" s="22"/>
      <c r="AB98" s="22"/>
      <c r="AC98" s="22"/>
      <c r="AD98" s="23"/>
      <c r="AE98" s="21"/>
      <c r="AF98" s="22"/>
      <c r="AG98" s="22"/>
      <c r="AH98" s="22"/>
      <c r="AI98" s="22"/>
      <c r="AJ98" s="22"/>
      <c r="AK98" s="22"/>
      <c r="AL98" s="22"/>
      <c r="AM98" s="22"/>
      <c r="AN98" s="23"/>
      <c r="AO98" s="24"/>
      <c r="AP98" s="25"/>
      <c r="AQ98" s="25"/>
      <c r="AR98" s="25"/>
      <c r="AS98" s="25"/>
      <c r="AT98" s="25"/>
      <c r="AU98" s="25"/>
      <c r="AV98" s="26"/>
      <c r="AW98" s="50"/>
      <c r="AX98" s="51"/>
      <c r="AY98" s="51"/>
      <c r="AZ98" s="51"/>
      <c r="BA98" s="51"/>
      <c r="BB98" s="51"/>
      <c r="BC98" s="51"/>
      <c r="BD98" s="52"/>
      <c r="BE98" s="24"/>
      <c r="BF98" s="25"/>
      <c r="BG98" s="25"/>
      <c r="BH98" s="25"/>
      <c r="BI98" s="25"/>
      <c r="BJ98" s="25"/>
      <c r="BK98" s="25"/>
      <c r="BL98" s="26"/>
    </row>
    <row r="99" spans="1:65" ht="17.25" customHeight="1">
      <c r="A99" s="120" t="s">
        <v>136</v>
      </c>
      <c r="B99" s="121"/>
      <c r="C99" s="121"/>
      <c r="D99" s="121"/>
      <c r="E99" s="121"/>
      <c r="F99" s="122"/>
      <c r="G99" s="74" t="s">
        <v>70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6"/>
      <c r="Z99" s="62"/>
      <c r="AA99" s="63"/>
      <c r="AB99" s="63"/>
      <c r="AC99" s="63"/>
      <c r="AD99" s="64"/>
      <c r="AE99" s="62"/>
      <c r="AF99" s="63"/>
      <c r="AG99" s="63"/>
      <c r="AH99" s="63"/>
      <c r="AI99" s="63"/>
      <c r="AJ99" s="63"/>
      <c r="AK99" s="63"/>
      <c r="AL99" s="63"/>
      <c r="AM99" s="63"/>
      <c r="AN99" s="64"/>
      <c r="AO99" s="109"/>
      <c r="AP99" s="110"/>
      <c r="AQ99" s="110"/>
      <c r="AR99" s="110"/>
      <c r="AS99" s="110"/>
      <c r="AT99" s="110"/>
      <c r="AU99" s="110"/>
      <c r="AV99" s="111"/>
      <c r="AW99" s="97"/>
      <c r="AX99" s="98"/>
      <c r="AY99" s="98"/>
      <c r="AZ99" s="98"/>
      <c r="BA99" s="98"/>
      <c r="BB99" s="98"/>
      <c r="BC99" s="98"/>
      <c r="BD99" s="99"/>
      <c r="BE99" s="109"/>
      <c r="BF99" s="110"/>
      <c r="BG99" s="110"/>
      <c r="BH99" s="110"/>
      <c r="BI99" s="110"/>
      <c r="BJ99" s="110"/>
      <c r="BK99" s="110"/>
      <c r="BL99" s="111"/>
    </row>
    <row r="100" spans="1:65" ht="30.75" customHeight="1">
      <c r="A100" s="120" t="s">
        <v>137</v>
      </c>
      <c r="B100" s="121"/>
      <c r="C100" s="121"/>
      <c r="D100" s="121"/>
      <c r="E100" s="121"/>
      <c r="F100" s="122"/>
      <c r="G100" s="71" t="s">
        <v>132</v>
      </c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3"/>
      <c r="Z100" s="65" t="s">
        <v>93</v>
      </c>
      <c r="AA100" s="66"/>
      <c r="AB100" s="66"/>
      <c r="AC100" s="66"/>
      <c r="AD100" s="67"/>
      <c r="AE100" s="83" t="s">
        <v>149</v>
      </c>
      <c r="AF100" s="84"/>
      <c r="AG100" s="84"/>
      <c r="AH100" s="84"/>
      <c r="AI100" s="84"/>
      <c r="AJ100" s="84"/>
      <c r="AK100" s="84"/>
      <c r="AL100" s="84"/>
      <c r="AM100" s="84"/>
      <c r="AN100" s="85"/>
      <c r="AO100" s="94"/>
      <c r="AP100" s="95"/>
      <c r="AQ100" s="95"/>
      <c r="AR100" s="95"/>
      <c r="AS100" s="95"/>
      <c r="AT100" s="95"/>
      <c r="AU100" s="95"/>
      <c r="AV100" s="96"/>
      <c r="AW100" s="100">
        <f>1300+170</f>
        <v>1470</v>
      </c>
      <c r="AX100" s="101"/>
      <c r="AY100" s="101"/>
      <c r="AZ100" s="101"/>
      <c r="BA100" s="101"/>
      <c r="BB100" s="101"/>
      <c r="BC100" s="101"/>
      <c r="BD100" s="102"/>
      <c r="BE100" s="94">
        <f>AO100+AW100</f>
        <v>1470</v>
      </c>
      <c r="BF100" s="95"/>
      <c r="BG100" s="95"/>
      <c r="BH100" s="95"/>
      <c r="BI100" s="95"/>
      <c r="BJ100" s="95"/>
      <c r="BK100" s="95"/>
      <c r="BL100" s="96"/>
    </row>
    <row r="101" spans="1:65" ht="17.25" customHeight="1">
      <c r="A101" s="120" t="s">
        <v>138</v>
      </c>
      <c r="B101" s="121"/>
      <c r="C101" s="121"/>
      <c r="D101" s="121"/>
      <c r="E101" s="121"/>
      <c r="F101" s="122"/>
      <c r="G101" s="74" t="s">
        <v>71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6"/>
      <c r="Z101" s="74" t="s">
        <v>74</v>
      </c>
      <c r="AA101" s="92"/>
      <c r="AB101" s="92"/>
      <c r="AC101" s="92"/>
      <c r="AD101" s="93"/>
      <c r="AE101" s="74" t="s">
        <v>74</v>
      </c>
      <c r="AF101" s="92"/>
      <c r="AG101" s="92"/>
      <c r="AH101" s="92"/>
      <c r="AI101" s="92"/>
      <c r="AJ101" s="92"/>
      <c r="AK101" s="92"/>
      <c r="AL101" s="92"/>
      <c r="AM101" s="92"/>
      <c r="AN101" s="93"/>
      <c r="AO101" s="106"/>
      <c r="AP101" s="107"/>
      <c r="AQ101" s="107"/>
      <c r="AR101" s="107"/>
      <c r="AS101" s="107"/>
      <c r="AT101" s="107"/>
      <c r="AU101" s="107"/>
      <c r="AV101" s="108"/>
      <c r="AW101" s="97"/>
      <c r="AX101" s="98"/>
      <c r="AY101" s="98"/>
      <c r="AZ101" s="98"/>
      <c r="BA101" s="98"/>
      <c r="BB101" s="98"/>
      <c r="BC101" s="98"/>
      <c r="BD101" s="99"/>
      <c r="BE101" s="80">
        <f>AO101</f>
        <v>0</v>
      </c>
      <c r="BF101" s="81"/>
      <c r="BG101" s="81"/>
      <c r="BH101" s="81"/>
      <c r="BI101" s="81"/>
      <c r="BJ101" s="81"/>
      <c r="BK101" s="81"/>
      <c r="BL101" s="82"/>
    </row>
    <row r="102" spans="1:65" ht="15.75">
      <c r="A102" s="120" t="s">
        <v>139</v>
      </c>
      <c r="B102" s="121"/>
      <c r="C102" s="121"/>
      <c r="D102" s="121"/>
      <c r="E102" s="121"/>
      <c r="F102" s="122"/>
      <c r="G102" s="211" t="s">
        <v>133</v>
      </c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65" t="s">
        <v>72</v>
      </c>
      <c r="AA102" s="66"/>
      <c r="AB102" s="66"/>
      <c r="AC102" s="66"/>
      <c r="AD102" s="67"/>
      <c r="AE102" s="65" t="s">
        <v>95</v>
      </c>
      <c r="AF102" s="66"/>
      <c r="AG102" s="66"/>
      <c r="AH102" s="66"/>
      <c r="AI102" s="66"/>
      <c r="AJ102" s="66"/>
      <c r="AK102" s="66"/>
      <c r="AL102" s="66"/>
      <c r="AM102" s="66"/>
      <c r="AN102" s="67"/>
      <c r="AO102" s="80"/>
      <c r="AP102" s="81"/>
      <c r="AQ102" s="81"/>
      <c r="AR102" s="81"/>
      <c r="AS102" s="81"/>
      <c r="AT102" s="81"/>
      <c r="AU102" s="81"/>
      <c r="AV102" s="82"/>
      <c r="AW102" s="208">
        <v>1</v>
      </c>
      <c r="AX102" s="209"/>
      <c r="AY102" s="209"/>
      <c r="AZ102" s="209"/>
      <c r="BA102" s="209"/>
      <c r="BB102" s="209"/>
      <c r="BC102" s="209"/>
      <c r="BD102" s="210"/>
      <c r="BE102" s="80">
        <f>AO102+AW102</f>
        <v>1</v>
      </c>
      <c r="BF102" s="81"/>
      <c r="BG102" s="81"/>
      <c r="BH102" s="81"/>
      <c r="BI102" s="81"/>
      <c r="BJ102" s="81"/>
      <c r="BK102" s="81"/>
      <c r="BL102" s="82"/>
    </row>
    <row r="103" spans="1:65" ht="17.25" customHeight="1">
      <c r="A103" s="120" t="s">
        <v>140</v>
      </c>
      <c r="B103" s="121"/>
      <c r="C103" s="121"/>
      <c r="D103" s="121"/>
      <c r="E103" s="121"/>
      <c r="F103" s="122"/>
      <c r="G103" s="74" t="s">
        <v>73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6"/>
      <c r="Z103" s="74" t="s">
        <v>74</v>
      </c>
      <c r="AA103" s="92"/>
      <c r="AB103" s="92"/>
      <c r="AC103" s="92"/>
      <c r="AD103" s="93"/>
      <c r="AE103" s="74" t="s">
        <v>74</v>
      </c>
      <c r="AF103" s="92"/>
      <c r="AG103" s="92"/>
      <c r="AH103" s="92"/>
      <c r="AI103" s="92"/>
      <c r="AJ103" s="92"/>
      <c r="AK103" s="92"/>
      <c r="AL103" s="92"/>
      <c r="AM103" s="92"/>
      <c r="AN103" s="93"/>
      <c r="AO103" s="109"/>
      <c r="AP103" s="110"/>
      <c r="AQ103" s="110"/>
      <c r="AR103" s="110"/>
      <c r="AS103" s="110"/>
      <c r="AT103" s="110"/>
      <c r="AU103" s="110"/>
      <c r="AV103" s="111"/>
      <c r="AW103" s="97"/>
      <c r="AX103" s="98"/>
      <c r="AY103" s="98"/>
      <c r="AZ103" s="98"/>
      <c r="BA103" s="98"/>
      <c r="BB103" s="98"/>
      <c r="BC103" s="98"/>
      <c r="BD103" s="99"/>
      <c r="BE103" s="80"/>
      <c r="BF103" s="81"/>
      <c r="BG103" s="81"/>
      <c r="BH103" s="81"/>
      <c r="BI103" s="81"/>
      <c r="BJ103" s="81"/>
      <c r="BK103" s="81"/>
      <c r="BL103" s="82"/>
    </row>
    <row r="104" spans="1:65" ht="35.25" customHeight="1">
      <c r="A104" s="120" t="s">
        <v>141</v>
      </c>
      <c r="B104" s="121"/>
      <c r="C104" s="121"/>
      <c r="D104" s="121"/>
      <c r="E104" s="121"/>
      <c r="F104" s="122"/>
      <c r="G104" s="71" t="s">
        <v>134</v>
      </c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3"/>
      <c r="Z104" s="83" t="s">
        <v>97</v>
      </c>
      <c r="AA104" s="84"/>
      <c r="AB104" s="84"/>
      <c r="AC104" s="84"/>
      <c r="AD104" s="85"/>
      <c r="AE104" s="65" t="s">
        <v>98</v>
      </c>
      <c r="AF104" s="66"/>
      <c r="AG104" s="66"/>
      <c r="AH104" s="66"/>
      <c r="AI104" s="66"/>
      <c r="AJ104" s="66"/>
      <c r="AK104" s="66"/>
      <c r="AL104" s="66"/>
      <c r="AM104" s="66"/>
      <c r="AN104" s="67"/>
      <c r="AO104" s="80"/>
      <c r="AP104" s="81"/>
      <c r="AQ104" s="81"/>
      <c r="AR104" s="81"/>
      <c r="AS104" s="81"/>
      <c r="AT104" s="81"/>
      <c r="AU104" s="81"/>
      <c r="AV104" s="82"/>
      <c r="AW104" s="100">
        <f>AW100/AW102</f>
        <v>1470</v>
      </c>
      <c r="AX104" s="101"/>
      <c r="AY104" s="101"/>
      <c r="AZ104" s="101"/>
      <c r="BA104" s="101"/>
      <c r="BB104" s="101"/>
      <c r="BC104" s="101"/>
      <c r="BD104" s="102"/>
      <c r="BE104" s="94">
        <f>AO104+AW104</f>
        <v>1470</v>
      </c>
      <c r="BF104" s="95"/>
      <c r="BG104" s="95"/>
      <c r="BH104" s="95"/>
      <c r="BI104" s="95"/>
      <c r="BJ104" s="95"/>
      <c r="BK104" s="95"/>
      <c r="BL104" s="96"/>
    </row>
    <row r="105" spans="1:65" ht="17.25" customHeight="1">
      <c r="A105" s="120" t="s">
        <v>142</v>
      </c>
      <c r="B105" s="121"/>
      <c r="C105" s="121"/>
      <c r="D105" s="121"/>
      <c r="E105" s="121"/>
      <c r="F105" s="122"/>
      <c r="G105" s="74" t="s">
        <v>75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6"/>
      <c r="Z105" s="62"/>
      <c r="AA105" s="63"/>
      <c r="AB105" s="63"/>
      <c r="AC105" s="63"/>
      <c r="AD105" s="64"/>
      <c r="AE105" s="62"/>
      <c r="AF105" s="63"/>
      <c r="AG105" s="63"/>
      <c r="AH105" s="63"/>
      <c r="AI105" s="63"/>
      <c r="AJ105" s="63"/>
      <c r="AK105" s="63"/>
      <c r="AL105" s="63"/>
      <c r="AM105" s="63"/>
      <c r="AN105" s="64"/>
      <c r="AO105" s="77"/>
      <c r="AP105" s="78"/>
      <c r="AQ105" s="78"/>
      <c r="AR105" s="78"/>
      <c r="AS105" s="78"/>
      <c r="AT105" s="78"/>
      <c r="AU105" s="78"/>
      <c r="AV105" s="79"/>
      <c r="AW105" s="115"/>
      <c r="AX105" s="116"/>
      <c r="AY105" s="116"/>
      <c r="AZ105" s="116"/>
      <c r="BA105" s="116"/>
      <c r="BB105" s="116"/>
      <c r="BC105" s="116"/>
      <c r="BD105" s="117"/>
      <c r="BE105" s="77"/>
      <c r="BF105" s="78"/>
      <c r="BG105" s="78"/>
      <c r="BH105" s="78"/>
      <c r="BI105" s="78"/>
      <c r="BJ105" s="78"/>
      <c r="BK105" s="78"/>
      <c r="BL105" s="79"/>
    </row>
    <row r="106" spans="1:65" ht="45.75" customHeight="1">
      <c r="A106" s="120" t="s">
        <v>143</v>
      </c>
      <c r="B106" s="121"/>
      <c r="C106" s="121"/>
      <c r="D106" s="121"/>
      <c r="E106" s="121"/>
      <c r="F106" s="122"/>
      <c r="G106" s="71" t="s">
        <v>99</v>
      </c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3"/>
      <c r="Z106" s="65" t="s">
        <v>76</v>
      </c>
      <c r="AA106" s="66"/>
      <c r="AB106" s="66"/>
      <c r="AC106" s="66"/>
      <c r="AD106" s="67"/>
      <c r="AE106" s="65" t="s">
        <v>100</v>
      </c>
      <c r="AF106" s="66"/>
      <c r="AG106" s="66"/>
      <c r="AH106" s="66"/>
      <c r="AI106" s="66"/>
      <c r="AJ106" s="66"/>
      <c r="AK106" s="66"/>
      <c r="AL106" s="66"/>
      <c r="AM106" s="66"/>
      <c r="AN106" s="67"/>
      <c r="AO106" s="80"/>
      <c r="AP106" s="81"/>
      <c r="AQ106" s="81"/>
      <c r="AR106" s="81"/>
      <c r="AS106" s="81"/>
      <c r="AT106" s="81"/>
      <c r="AU106" s="81"/>
      <c r="AV106" s="82"/>
      <c r="AW106" s="103">
        <f>1461.165/AW100</f>
        <v>0.99398979591836734</v>
      </c>
      <c r="AX106" s="104"/>
      <c r="AY106" s="104"/>
      <c r="AZ106" s="104"/>
      <c r="BA106" s="104"/>
      <c r="BB106" s="104"/>
      <c r="BC106" s="104"/>
      <c r="BD106" s="105"/>
      <c r="BE106" s="89">
        <f>AW106</f>
        <v>0.99398979591836734</v>
      </c>
      <c r="BF106" s="90"/>
      <c r="BG106" s="90"/>
      <c r="BH106" s="90"/>
      <c r="BI106" s="90"/>
      <c r="BJ106" s="90"/>
      <c r="BK106" s="90"/>
      <c r="BL106" s="91"/>
    </row>
    <row r="107" spans="1:65" ht="6" customHeight="1">
      <c r="A107" s="45"/>
      <c r="B107" s="45"/>
      <c r="C107" s="45"/>
      <c r="D107" s="45"/>
      <c r="E107" s="45"/>
      <c r="F107" s="45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3"/>
      <c r="AA107" s="34"/>
      <c r="AB107" s="34"/>
      <c r="AC107" s="34"/>
      <c r="AD107" s="34"/>
      <c r="AE107" s="33"/>
      <c r="AF107" s="34"/>
      <c r="AG107" s="34"/>
      <c r="AH107" s="34"/>
      <c r="AI107" s="34"/>
      <c r="AJ107" s="34"/>
      <c r="AK107" s="34"/>
      <c r="AL107" s="34"/>
      <c r="AM107" s="34"/>
      <c r="AN107" s="34"/>
      <c r="AO107" s="35"/>
      <c r="AP107" s="35"/>
      <c r="AQ107" s="35"/>
      <c r="AR107" s="35"/>
      <c r="AS107" s="35"/>
      <c r="AT107" s="35"/>
      <c r="AU107" s="35"/>
      <c r="AV107" s="35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</row>
    <row r="108" spans="1:65" ht="15.75">
      <c r="A108" s="2"/>
      <c r="B108" s="2"/>
      <c r="C108" s="2"/>
      <c r="D108" s="2"/>
      <c r="E108" s="2"/>
      <c r="F108" s="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3"/>
      <c r="AA108" s="34"/>
      <c r="AB108" s="34"/>
      <c r="AC108" s="34"/>
      <c r="AD108" s="34"/>
      <c r="AE108" s="33"/>
      <c r="AF108" s="34"/>
      <c r="AG108" s="34"/>
      <c r="AH108" s="34"/>
      <c r="AI108" s="34"/>
      <c r="AJ108" s="34"/>
      <c r="AK108" s="34"/>
      <c r="AL108" s="34"/>
      <c r="AM108" s="34"/>
      <c r="AN108" s="34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</row>
    <row r="109" spans="1:65" ht="21" customHeight="1">
      <c r="A109" s="119" t="s">
        <v>77</v>
      </c>
      <c r="B109" s="11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2"/>
      <c r="AG109" s="222"/>
      <c r="AH109" s="222"/>
      <c r="AI109" s="222"/>
      <c r="AJ109" s="222"/>
      <c r="AK109" s="222"/>
      <c r="AL109" s="222"/>
      <c r="AM109" s="222"/>
      <c r="AN109" s="28"/>
      <c r="AO109" s="118" t="s">
        <v>78</v>
      </c>
      <c r="AP109" s="118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  <c r="BH109" s="29"/>
      <c r="BI109" s="29"/>
      <c r="BJ109" s="29"/>
      <c r="BK109" s="29"/>
      <c r="BL109" s="29"/>
      <c r="BM109" s="29"/>
    </row>
    <row r="110" spans="1:65" ht="16.5" customHeigh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56" t="s">
        <v>13</v>
      </c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29"/>
      <c r="AO110" s="56" t="s">
        <v>79</v>
      </c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29"/>
      <c r="BI110" s="29"/>
      <c r="BJ110" s="29"/>
      <c r="BK110" s="29"/>
      <c r="BL110" s="29"/>
      <c r="BM110" s="29"/>
    </row>
    <row r="111" spans="1:65" ht="15.75">
      <c r="A111" s="221" t="s">
        <v>11</v>
      </c>
      <c r="B111" s="221"/>
      <c r="C111" s="221"/>
      <c r="D111" s="221"/>
      <c r="E111" s="221"/>
      <c r="F111" s="221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</row>
    <row r="112" spans="1:65" ht="15.75" customHeigh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</row>
    <row r="113" spans="1:65" ht="20.25" customHeight="1">
      <c r="A113" s="36" t="s">
        <v>105</v>
      </c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28"/>
      <c r="AO113" s="58" t="s">
        <v>106</v>
      </c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29"/>
      <c r="BI113" s="29"/>
      <c r="BJ113" s="29"/>
      <c r="BK113" s="29"/>
      <c r="BL113" s="29"/>
      <c r="BM113" s="29"/>
    </row>
    <row r="114" spans="1:65" ht="20.25" customHeight="1">
      <c r="A114" s="38" t="s">
        <v>80</v>
      </c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29"/>
      <c r="Q114" s="29"/>
      <c r="R114" s="29"/>
      <c r="S114" s="29"/>
      <c r="T114" s="29"/>
      <c r="U114" s="29"/>
      <c r="V114" s="29"/>
      <c r="W114" s="56" t="s">
        <v>13</v>
      </c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29"/>
      <c r="AO114" s="56" t="s">
        <v>79</v>
      </c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29"/>
      <c r="BI114" s="29"/>
      <c r="BJ114" s="29"/>
      <c r="BK114" s="29"/>
      <c r="BL114" s="29"/>
      <c r="BM114" s="29"/>
    </row>
    <row r="116" spans="1:65" ht="15.75">
      <c r="A116" s="219" t="s">
        <v>127</v>
      </c>
      <c r="B116" s="220"/>
      <c r="C116" s="220"/>
      <c r="D116" s="220"/>
      <c r="E116" s="220"/>
      <c r="F116" s="220"/>
      <c r="G116" s="220"/>
      <c r="H116" s="220"/>
    </row>
    <row r="117" spans="1:65" ht="15.75">
      <c r="A117" s="218" t="s">
        <v>54</v>
      </c>
      <c r="B117" s="218"/>
      <c r="C117" s="218"/>
      <c r="D117" s="218"/>
      <c r="E117" s="218"/>
      <c r="F117" s="218"/>
      <c r="G117" s="218"/>
      <c r="H117" s="218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1:65">
      <c r="A118" s="20" t="s">
        <v>55</v>
      </c>
    </row>
  </sheetData>
  <mergeCells count="389">
    <mergeCell ref="A89:F89"/>
    <mergeCell ref="A87:F87"/>
    <mergeCell ref="A117:H117"/>
    <mergeCell ref="A116:H116"/>
    <mergeCell ref="W110:AM110"/>
    <mergeCell ref="AE106:AN106"/>
    <mergeCell ref="A111:F111"/>
    <mergeCell ref="W109:AM109"/>
    <mergeCell ref="G97:Y97"/>
    <mergeCell ref="AE97:AN97"/>
    <mergeCell ref="Z99:AD99"/>
    <mergeCell ref="W114:AM114"/>
    <mergeCell ref="Z103:AD103"/>
    <mergeCell ref="AE94:AN94"/>
    <mergeCell ref="G94:Y94"/>
    <mergeCell ref="A95:F95"/>
    <mergeCell ref="A94:F94"/>
    <mergeCell ref="A97:F97"/>
    <mergeCell ref="G100:Y100"/>
    <mergeCell ref="A102:F102"/>
    <mergeCell ref="G102:Y102"/>
    <mergeCell ref="AE85:AN85"/>
    <mergeCell ref="G86:Y86"/>
    <mergeCell ref="A88:F88"/>
    <mergeCell ref="G87:Y87"/>
    <mergeCell ref="AE87:AN87"/>
    <mergeCell ref="Z87:AD87"/>
    <mergeCell ref="AE93:AN93"/>
    <mergeCell ref="G90:Y90"/>
    <mergeCell ref="AE88:AN88"/>
    <mergeCell ref="AE90:AN90"/>
    <mergeCell ref="Z90:AD90"/>
    <mergeCell ref="AE91:AN91"/>
    <mergeCell ref="Z88:AD88"/>
    <mergeCell ref="G91:Y91"/>
    <mergeCell ref="Z91:AD91"/>
    <mergeCell ref="G92:Y92"/>
    <mergeCell ref="Z92:AD92"/>
    <mergeCell ref="A93:F93"/>
    <mergeCell ref="A91:F91"/>
    <mergeCell ref="G93:Y93"/>
    <mergeCell ref="Z86:AD86"/>
    <mergeCell ref="G89:Y89"/>
    <mergeCell ref="G88:Y88"/>
    <mergeCell ref="A86:F86"/>
    <mergeCell ref="G99:Y99"/>
    <mergeCell ref="A98:F98"/>
    <mergeCell ref="A105:F105"/>
    <mergeCell ref="G105:Y105"/>
    <mergeCell ref="A104:F104"/>
    <mergeCell ref="G104:Y104"/>
    <mergeCell ref="AE99:AN99"/>
    <mergeCell ref="AE92:AN92"/>
    <mergeCell ref="Z93:AD93"/>
    <mergeCell ref="A101:F101"/>
    <mergeCell ref="G101:Y101"/>
    <mergeCell ref="AE96:AN96"/>
    <mergeCell ref="A96:F96"/>
    <mergeCell ref="G96:Y96"/>
    <mergeCell ref="Z96:AD96"/>
    <mergeCell ref="A100:F100"/>
    <mergeCell ref="Z101:AD101"/>
    <mergeCell ref="AE100:AN100"/>
    <mergeCell ref="A99:F99"/>
    <mergeCell ref="Z104:AD104"/>
    <mergeCell ref="AE103:AN103"/>
    <mergeCell ref="AE104:AN104"/>
    <mergeCell ref="G103:Y103"/>
    <mergeCell ref="BE85:BL85"/>
    <mergeCell ref="BE87:BL87"/>
    <mergeCell ref="BE88:BL88"/>
    <mergeCell ref="BE90:BL90"/>
    <mergeCell ref="AW84:BD84"/>
    <mergeCell ref="AW88:BD88"/>
    <mergeCell ref="A103:F103"/>
    <mergeCell ref="Z94:AD94"/>
    <mergeCell ref="A92:F92"/>
    <mergeCell ref="A84:F84"/>
    <mergeCell ref="G84:Y84"/>
    <mergeCell ref="Z84:AD84"/>
    <mergeCell ref="BE91:BL91"/>
    <mergeCell ref="AO91:AV91"/>
    <mergeCell ref="AW91:BD91"/>
    <mergeCell ref="AW90:BD90"/>
    <mergeCell ref="AO90:AV90"/>
    <mergeCell ref="AO102:AV102"/>
    <mergeCell ref="AW102:BD102"/>
    <mergeCell ref="AO103:AV103"/>
    <mergeCell ref="AW103:BD103"/>
    <mergeCell ref="Z85:AD85"/>
    <mergeCell ref="A90:F90"/>
    <mergeCell ref="A85:F85"/>
    <mergeCell ref="AO87:AV87"/>
    <mergeCell ref="AO88:AV88"/>
    <mergeCell ref="AO85:AV85"/>
    <mergeCell ref="AO82:AV82"/>
    <mergeCell ref="D72:AA72"/>
    <mergeCell ref="D54:AB54"/>
    <mergeCell ref="D55:AB55"/>
    <mergeCell ref="BE81:BL81"/>
    <mergeCell ref="BE82:BL82"/>
    <mergeCell ref="G85:Y85"/>
    <mergeCell ref="AW76:BD76"/>
    <mergeCell ref="AW77:BD77"/>
    <mergeCell ref="Z76:AD76"/>
    <mergeCell ref="Z82:AD82"/>
    <mergeCell ref="BE76:BL76"/>
    <mergeCell ref="BE84:BL84"/>
    <mergeCell ref="AW78:BD78"/>
    <mergeCell ref="AE82:AN82"/>
    <mergeCell ref="AE83:AN83"/>
    <mergeCell ref="AO84:AV84"/>
    <mergeCell ref="AW87:BD87"/>
    <mergeCell ref="AW85:BD85"/>
    <mergeCell ref="AW86:BD86"/>
    <mergeCell ref="BE86:BL86"/>
    <mergeCell ref="A41:F41"/>
    <mergeCell ref="G41:BL41"/>
    <mergeCell ref="D51:AB51"/>
    <mergeCell ref="A48:C48"/>
    <mergeCell ref="A42:F42"/>
    <mergeCell ref="AS51:AZ51"/>
    <mergeCell ref="AK49:AR49"/>
    <mergeCell ref="A39:F39"/>
    <mergeCell ref="A36:BL36"/>
    <mergeCell ref="A50:C50"/>
    <mergeCell ref="AS50:AZ50"/>
    <mergeCell ref="D50:AB50"/>
    <mergeCell ref="A49:C49"/>
    <mergeCell ref="D49:AB49"/>
    <mergeCell ref="A38:F38"/>
    <mergeCell ref="G42:BL42"/>
    <mergeCell ref="G40:BL40"/>
    <mergeCell ref="G38:BL38"/>
    <mergeCell ref="AS46:AZ47"/>
    <mergeCell ref="D46:AB47"/>
    <mergeCell ref="AK46:AR47"/>
    <mergeCell ref="A44:AZ44"/>
    <mergeCell ref="AK50:AR50"/>
    <mergeCell ref="AC50:AJ50"/>
    <mergeCell ref="AR72:AY72"/>
    <mergeCell ref="AR73:AY73"/>
    <mergeCell ref="AJ71:AQ71"/>
    <mergeCell ref="AR71:AY71"/>
    <mergeCell ref="D70:AA70"/>
    <mergeCell ref="AS55:AZ55"/>
    <mergeCell ref="AS57:AZ57"/>
    <mergeCell ref="AK57:AR57"/>
    <mergeCell ref="AC57:AJ57"/>
    <mergeCell ref="AS58:AZ58"/>
    <mergeCell ref="AC55:AJ55"/>
    <mergeCell ref="D68:AA69"/>
    <mergeCell ref="D57:AB57"/>
    <mergeCell ref="D73:AA73"/>
    <mergeCell ref="AJ68:AQ69"/>
    <mergeCell ref="AC64:AJ64"/>
    <mergeCell ref="L16:BL16"/>
    <mergeCell ref="AC17:BL17"/>
    <mergeCell ref="D19:J19"/>
    <mergeCell ref="L17:AB17"/>
    <mergeCell ref="L15:BL15"/>
    <mergeCell ref="A16:K16"/>
    <mergeCell ref="BA58:BH58"/>
    <mergeCell ref="G37:BL37"/>
    <mergeCell ref="A45:AZ45"/>
    <mergeCell ref="G39:BL39"/>
    <mergeCell ref="AC46:AJ47"/>
    <mergeCell ref="A46:C47"/>
    <mergeCell ref="A51:C51"/>
    <mergeCell ref="A52:C52"/>
    <mergeCell ref="A53:C53"/>
    <mergeCell ref="AK48:AR48"/>
    <mergeCell ref="AK51:AR51"/>
    <mergeCell ref="AK53:AR53"/>
    <mergeCell ref="AC51:AJ51"/>
    <mergeCell ref="AK54:AR54"/>
    <mergeCell ref="AS53:AZ53"/>
    <mergeCell ref="AK52:AR52"/>
    <mergeCell ref="AC53:AJ53"/>
    <mergeCell ref="AS54:AZ54"/>
    <mergeCell ref="AO2:BL2"/>
    <mergeCell ref="AO3:BL3"/>
    <mergeCell ref="AO6:BF6"/>
    <mergeCell ref="AO4:BL4"/>
    <mergeCell ref="AO5:BL5"/>
    <mergeCell ref="L13:BL13"/>
    <mergeCell ref="AO7:BF7"/>
    <mergeCell ref="A14:K14"/>
    <mergeCell ref="C15:K15"/>
    <mergeCell ref="A15:B15"/>
    <mergeCell ref="A17:B17"/>
    <mergeCell ref="C17:K17"/>
    <mergeCell ref="A21:T21"/>
    <mergeCell ref="T22:W22"/>
    <mergeCell ref="AO1:BL1"/>
    <mergeCell ref="A66:BL66"/>
    <mergeCell ref="A64:C64"/>
    <mergeCell ref="U21:AD21"/>
    <mergeCell ref="AE21:AR21"/>
    <mergeCell ref="AK64:AR64"/>
    <mergeCell ref="A10:BL10"/>
    <mergeCell ref="A11:BL11"/>
    <mergeCell ref="A13:B13"/>
    <mergeCell ref="A31:F31"/>
    <mergeCell ref="C13:K13"/>
    <mergeCell ref="AS61:AZ61"/>
    <mergeCell ref="A55:C55"/>
    <mergeCell ref="A40:F40"/>
    <mergeCell ref="A29:F29"/>
    <mergeCell ref="G29:BL29"/>
    <mergeCell ref="A28:F28"/>
    <mergeCell ref="L14:BL14"/>
    <mergeCell ref="G28:BL28"/>
    <mergeCell ref="A30:F30"/>
    <mergeCell ref="L19:AB19"/>
    <mergeCell ref="A33:BL33"/>
    <mergeCell ref="A37:F37"/>
    <mergeCell ref="AC19:BL19"/>
    <mergeCell ref="A27:BL27"/>
    <mergeCell ref="AS21:BC21"/>
    <mergeCell ref="A24:BL24"/>
    <mergeCell ref="G30:BL30"/>
    <mergeCell ref="A25:BL25"/>
    <mergeCell ref="BD21:BL21"/>
    <mergeCell ref="A22:H22"/>
    <mergeCell ref="I22:S22"/>
    <mergeCell ref="G31:BL31"/>
    <mergeCell ref="A34:BL34"/>
    <mergeCell ref="D48:AB48"/>
    <mergeCell ref="AS49:AZ49"/>
    <mergeCell ref="AS48:AZ48"/>
    <mergeCell ref="AC48:AJ48"/>
    <mergeCell ref="AC49:AJ49"/>
    <mergeCell ref="D56:AB56"/>
    <mergeCell ref="AK56:AR56"/>
    <mergeCell ref="A62:C62"/>
    <mergeCell ref="D62:AB62"/>
    <mergeCell ref="AK62:AR62"/>
    <mergeCell ref="AK59:AR59"/>
    <mergeCell ref="A58:C58"/>
    <mergeCell ref="D58:AB58"/>
    <mergeCell ref="D61:AB61"/>
    <mergeCell ref="AS59:AZ59"/>
    <mergeCell ref="AS60:AZ60"/>
    <mergeCell ref="AS52:AZ52"/>
    <mergeCell ref="AC52:AJ52"/>
    <mergeCell ref="AC54:AJ54"/>
    <mergeCell ref="D53:AB53"/>
    <mergeCell ref="D52:AB52"/>
    <mergeCell ref="AE84:AN84"/>
    <mergeCell ref="Z83:AD83"/>
    <mergeCell ref="AO86:AV86"/>
    <mergeCell ref="AE86:AN86"/>
    <mergeCell ref="AO83:AV83"/>
    <mergeCell ref="A54:C54"/>
    <mergeCell ref="Z81:AD81"/>
    <mergeCell ref="AE81:AN81"/>
    <mergeCell ref="AS64:AZ64"/>
    <mergeCell ref="AS56:AZ56"/>
    <mergeCell ref="AO81:AV81"/>
    <mergeCell ref="AC56:AJ56"/>
    <mergeCell ref="AK55:AR55"/>
    <mergeCell ref="A72:C72"/>
    <mergeCell ref="A56:C56"/>
    <mergeCell ref="G80:Y80"/>
    <mergeCell ref="G77:Y77"/>
    <mergeCell ref="G78:Y78"/>
    <mergeCell ref="A81:F81"/>
    <mergeCell ref="G82:Y82"/>
    <mergeCell ref="A82:F82"/>
    <mergeCell ref="A83:F83"/>
    <mergeCell ref="G83:Y83"/>
    <mergeCell ref="D71:AA71"/>
    <mergeCell ref="A71:C71"/>
    <mergeCell ref="AB72:AI72"/>
    <mergeCell ref="AJ72:AQ72"/>
    <mergeCell ref="BE83:BL83"/>
    <mergeCell ref="AK60:AR60"/>
    <mergeCell ref="AR68:AY69"/>
    <mergeCell ref="AO79:AV79"/>
    <mergeCell ref="AE76:AN76"/>
    <mergeCell ref="BA64:BH64"/>
    <mergeCell ref="AE78:AN78"/>
    <mergeCell ref="AS62:AZ62"/>
    <mergeCell ref="AW82:BD82"/>
    <mergeCell ref="AW83:BD83"/>
    <mergeCell ref="AW79:BD79"/>
    <mergeCell ref="AW81:BD81"/>
    <mergeCell ref="BE77:BL77"/>
    <mergeCell ref="AO78:AV78"/>
    <mergeCell ref="BE79:BL79"/>
    <mergeCell ref="BE78:BL78"/>
    <mergeCell ref="G81:Y81"/>
    <mergeCell ref="AB70:AI70"/>
    <mergeCell ref="AR70:AY70"/>
    <mergeCell ref="AJ70:AQ70"/>
    <mergeCell ref="AB68:AI69"/>
    <mergeCell ref="A70:C70"/>
    <mergeCell ref="A57:C57"/>
    <mergeCell ref="D59:AB59"/>
    <mergeCell ref="AC58:AJ58"/>
    <mergeCell ref="AK58:AR58"/>
    <mergeCell ref="D63:AB63"/>
    <mergeCell ref="AK63:AR63"/>
    <mergeCell ref="A61:C61"/>
    <mergeCell ref="A60:C60"/>
    <mergeCell ref="A59:C59"/>
    <mergeCell ref="Z79:AD79"/>
    <mergeCell ref="AE79:AN79"/>
    <mergeCell ref="D60:AB60"/>
    <mergeCell ref="A63:C63"/>
    <mergeCell ref="A79:F80"/>
    <mergeCell ref="A77:F77"/>
    <mergeCell ref="A78:F78"/>
    <mergeCell ref="D64:AB64"/>
    <mergeCell ref="A68:C69"/>
    <mergeCell ref="A67:AY67"/>
    <mergeCell ref="Z78:AD78"/>
    <mergeCell ref="A76:F76"/>
    <mergeCell ref="AE77:AN77"/>
    <mergeCell ref="G76:Y76"/>
    <mergeCell ref="AO76:AV76"/>
    <mergeCell ref="AO77:AV77"/>
    <mergeCell ref="Z77:AD77"/>
    <mergeCell ref="AS63:AZ63"/>
    <mergeCell ref="AK61:AR61"/>
    <mergeCell ref="A75:BL75"/>
    <mergeCell ref="A73:C73"/>
    <mergeCell ref="AB71:AI71"/>
    <mergeCell ref="AB73:AI73"/>
    <mergeCell ref="AJ73:AQ73"/>
    <mergeCell ref="AO109:BG109"/>
    <mergeCell ref="A109:V109"/>
    <mergeCell ref="A106:F106"/>
    <mergeCell ref="G106:Y106"/>
    <mergeCell ref="Z106:AD106"/>
    <mergeCell ref="BE105:BL105"/>
    <mergeCell ref="AW104:BD104"/>
    <mergeCell ref="BE104:BL104"/>
    <mergeCell ref="AO104:AV104"/>
    <mergeCell ref="AO105:AV105"/>
    <mergeCell ref="AW105:BD105"/>
    <mergeCell ref="AW93:BD93"/>
    <mergeCell ref="AW95:BD95"/>
    <mergeCell ref="BE93:BL93"/>
    <mergeCell ref="AO106:AV106"/>
    <mergeCell ref="AW106:BD106"/>
    <mergeCell ref="BE106:BL106"/>
    <mergeCell ref="BE101:BL101"/>
    <mergeCell ref="AO92:AV92"/>
    <mergeCell ref="BE92:BL92"/>
    <mergeCell ref="AW94:BD94"/>
    <mergeCell ref="AO94:AV94"/>
    <mergeCell ref="AO99:AV99"/>
    <mergeCell ref="AW99:BD99"/>
    <mergeCell ref="BE103:BL103"/>
    <mergeCell ref="BE102:BL102"/>
    <mergeCell ref="BE96:BL96"/>
    <mergeCell ref="AW97:BD97"/>
    <mergeCell ref="AO100:AV100"/>
    <mergeCell ref="AO101:AV101"/>
    <mergeCell ref="AW96:BD96"/>
    <mergeCell ref="AW100:BD100"/>
    <mergeCell ref="AO97:AV97"/>
    <mergeCell ref="BE99:BL99"/>
    <mergeCell ref="AO114:BG114"/>
    <mergeCell ref="W113:AM113"/>
    <mergeCell ref="AO113:BG113"/>
    <mergeCell ref="AW92:BD92"/>
    <mergeCell ref="AO110:BG110"/>
    <mergeCell ref="Z105:AD105"/>
    <mergeCell ref="AE105:AN105"/>
    <mergeCell ref="Z102:AD102"/>
    <mergeCell ref="AE102:AN102"/>
    <mergeCell ref="Z100:AD100"/>
    <mergeCell ref="BE94:BL94"/>
    <mergeCell ref="G95:Y95"/>
    <mergeCell ref="G98:Y98"/>
    <mergeCell ref="AO96:AV96"/>
    <mergeCell ref="AO95:AV95"/>
    <mergeCell ref="AE95:AN95"/>
    <mergeCell ref="Z95:AD95"/>
    <mergeCell ref="BE95:BL95"/>
    <mergeCell ref="BE97:BL97"/>
    <mergeCell ref="AE101:AN101"/>
    <mergeCell ref="AO93:AV93"/>
    <mergeCell ref="Z97:AD97"/>
    <mergeCell ref="BE100:BL100"/>
    <mergeCell ref="AW101:BD101"/>
  </mergeCells>
  <phoneticPr fontId="0" type="noConversion"/>
  <conditionalFormatting sqref="D64">
    <cfRule type="cellIs" dxfId="1" priority="3" stopIfTrue="1" operator="equal">
      <formula>$D49</formula>
    </cfRule>
  </conditionalFormatting>
  <conditionalFormatting sqref="D64:I64">
    <cfRule type="cellIs" dxfId="0" priority="1" stopIfTrue="1" operator="equal">
      <formula>$D49</formula>
    </cfRule>
  </conditionalFormatting>
  <pageMargins left="0.32" right="0.33" top="0.39370078740157499" bottom="0.39370078740157499" header="0" footer="0"/>
  <pageSetup paperSize="9" scale="74" fitToHeight="999" orientation="landscape" r:id="rId1"/>
  <headerFooter alignWithMargins="0"/>
  <rowBreaks count="1" manualBreakCount="1">
    <brk id="3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КПК1217441</vt:lpstr>
      <vt:lpstr>КПК1217441!Область_печати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2019-12-21T09:44:19Z</cp:lastPrinted>
  <dcterms:created xsi:type="dcterms:W3CDTF">2016-08-15T09:54:21Z</dcterms:created>
  <dcterms:modified xsi:type="dcterms:W3CDTF">2019-12-23T12:08:45Z</dcterms:modified>
</cp:coreProperties>
</file>