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7441" sheetId="2" r:id="rId1"/>
  </sheets>
  <definedNames>
    <definedName name="_xlnm.Print_Area" localSheetId="0">КПК1217441!$A$1:$BM$96</definedName>
  </definedNames>
  <calcPr calcId="125725"/>
</workbook>
</file>

<file path=xl/calcChain.xml><?xml version="1.0" encoding="utf-8"?>
<calcChain xmlns="http://schemas.openxmlformats.org/spreadsheetml/2006/main">
  <c r="AO82" i="2"/>
  <c r="AO67"/>
  <c r="AO72" s="1"/>
  <c r="BE72" s="1"/>
  <c r="AS21"/>
  <c r="AC48"/>
  <c r="AO68"/>
  <c r="AO78"/>
  <c r="BE78" s="1"/>
  <c r="AO69"/>
  <c r="AO74" s="1"/>
  <c r="BE74" s="1"/>
  <c r="AO70"/>
  <c r="BE70"/>
  <c r="AO75"/>
  <c r="BE75"/>
  <c r="AW67"/>
  <c r="BE67"/>
  <c r="BE66" s="1"/>
  <c r="BE82" s="1"/>
  <c r="I22"/>
  <c r="BE77"/>
  <c r="BE80"/>
  <c r="BE79"/>
  <c r="BE73"/>
  <c r="D48"/>
  <c r="AJ58"/>
  <c r="AR58"/>
  <c r="BE69"/>
  <c r="AO66"/>
  <c r="AW66"/>
  <c r="BE68"/>
  <c r="AK48"/>
  <c r="AW72"/>
  <c r="AK49"/>
  <c r="AS48" l="1"/>
  <c r="AS49" s="1"/>
  <c r="AC49"/>
  <c r="U21"/>
</calcChain>
</file>

<file path=xl/sharedStrings.xml><?xml version="1.0" encoding="utf-8"?>
<sst xmlns="http://schemas.openxmlformats.org/spreadsheetml/2006/main" count="172" uniqueCount="129">
  <si>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</si>
  <si>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</si>
  <si>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</si>
  <si>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</si>
  <si>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</si>
  <si>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</si>
  <si>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</si>
  <si>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</si>
  <si>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</si>
  <si>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</si>
  <si>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</si>
  <si>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</si>
  <si>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</si>
  <si>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</si>
  <si>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</si>
  <si>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</si>
  <si>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</si>
  <si>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</si>
  <si>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</si>
  <si>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</si>
  <si>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</si>
  <si>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</si>
  <si>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</si>
  <si>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</si>
  <si>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</si>
  <si>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</si>
  <si>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</si>
  <si>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</si>
  <si>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</si>
  <si>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</si>
  <si>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</si>
  <si>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</si>
  <si>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</si>
  <si>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</si>
  <si>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</si>
  <si>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</si>
  <si>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</si>
  <si>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</si>
  <si>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</si>
  <si>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</si>
  <si>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</si>
  <si>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</si>
  <si>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</si>
  <si>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</si>
  <si>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</si>
  <si>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</si>
  <si>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</si>
  <si>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</si>
  <si>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</si>
  <si>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</si>
  <si>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</si>
  <si>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</si>
  <si>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</si>
  <si>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</si>
  <si>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</si>
  <si>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</si>
  <si>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</si>
  <si>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1200000</t>
  </si>
  <si>
    <t>Орган з питань житлово-комунального господарства</t>
  </si>
  <si>
    <t>гривень</t>
  </si>
  <si>
    <t>бюджетної програми місцевого бюджету на 2019  рік</t>
  </si>
  <si>
    <t>1210000</t>
  </si>
  <si>
    <t xml:space="preserve"> Управління житлово-комунального господарства та будівництва Ніжинської міської ради</t>
  </si>
  <si>
    <t>(КПКВК МБ)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</si>
  <si>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</si>
  <si>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</si>
  <si>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</si>
  <si>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</si>
  <si>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</si>
  <si>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</si>
  <si>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</si>
  <si>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</si>
  <si>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Рівень виконання завдання</t>
  </si>
  <si>
    <t>%</t>
  </si>
  <si>
    <t>Касові на вказаний період /обсяг видатків на рік *100</t>
  </si>
  <si>
    <t>Керівник установи</t>
  </si>
  <si>
    <t>А.М.Кушніренко</t>
  </si>
  <si>
    <t>(ініціали і прізвище)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</si>
  <si>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</si>
  <si>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</si>
  <si>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об´єктів транспортної інфраструктури</t>
  </si>
  <si>
    <t>Обсяг видатків на проведення поточного ремонту об’єктів транспортної інфраструктури</t>
  </si>
  <si>
    <t xml:space="preserve">Виготовлення та облаштування пішохідних переходів згідно проекту ОДР </t>
  </si>
  <si>
    <t>Поточний ремонт бар’єрних огороджень</t>
  </si>
  <si>
    <t>Обсяг видатків на розмітку вулиць міста</t>
  </si>
  <si>
    <t>Площа шляхів, на яких планується проведення поточного ремонту</t>
  </si>
  <si>
    <t>Кількість облаштованих пішохідних  переходів згідно проекту ОДР</t>
  </si>
  <si>
    <t>Довжина бар'єрних  огороджень на яких планується поточний ремонт</t>
  </si>
  <si>
    <t xml:space="preserve">площа вулично-дорожньої мережі, де планується проводитись розмітка </t>
  </si>
  <si>
    <t xml:space="preserve">середня вартість 1м²  поточного ремонту </t>
  </si>
  <si>
    <t>середня вартість 1-го пішохідного переходу згідно проекту ОДР</t>
  </si>
  <si>
    <t>середня вартість 1м  бар’єрного огородження</t>
  </si>
  <si>
    <t xml:space="preserve">середня вартість 1м² розмітки  </t>
  </si>
  <si>
    <t>тис.грн.</t>
  </si>
  <si>
    <t xml:space="preserve">м²
м²
м²
</t>
  </si>
  <si>
    <t>Додаток до річного плану</t>
  </si>
  <si>
    <t>м</t>
  </si>
  <si>
    <t>м²</t>
  </si>
  <si>
    <t>Обсяг видатків / площу  пот ремонту</t>
  </si>
  <si>
    <t xml:space="preserve">Обсяг видатків / кіль-сть переходів </t>
  </si>
  <si>
    <t xml:space="preserve">Обсяг видатків / площу бар’єрного огородження  </t>
  </si>
  <si>
    <t>тис.грн./м²</t>
  </si>
  <si>
    <t xml:space="preserve">Обсяг видатків / площу вулично-дор. мережі </t>
  </si>
  <si>
    <t>Покращення стану та забезпечення розвитку автомобільних доріг та дорожньої інфраструктури міста</t>
  </si>
  <si>
    <t>Утримання та розвиток автомобільних доріг та дорожньої інфраструктури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</si>
  <si>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</si>
  <si>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</si>
  <si>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</si>
  <si>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</si>
  <si>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</si>
  <si>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</si>
  <si>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</si>
  <si>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</si>
  <si>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</si>
  <si>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</si>
  <si>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</si>
  <si>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</si>
  <si>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</si>
  <si>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1.4</t>
  </si>
  <si>
    <t>1.1</t>
  </si>
  <si>
    <t>1.1.1</t>
  </si>
  <si>
    <t xml:space="preserve"> Кошторис на 2019рік рішення 58 сесії</t>
  </si>
  <si>
    <t>.2019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</si>
  <si>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 позачергової сесії Ніжинської міської ради «Про міський бюджет  м.Ніжина  на 2019 рік»   від 16.01.2019р. №7-50/2019, рішення сесії 7 скликання Ніжинської міської ради  про внесення   змін до  рішення міської ради  від  16 січня 2019  року № 7-50/2019 «Про міський бюджет  м.Ніжина  на 2019 рік»  №7-52/2019 від 27.02.2019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7-53/2019 від 27.03.2019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3-54/2019 від 24,04.2019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4-55/2019 від 22,05.2019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5-56/2019 від 26,06.2019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5-58/2019 від 07.08.2019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1-59/2019 від 29.08.2019 року, рішення сесії 7 скликання Ніжинської міської ради  «Про внесення   змін до  рішення міської ради  від  16 січня 2019  року № 7-50/2019 «Про міський бюджет  м.Ніжина  на 2019 рік»  № 10-60/2019 від 25.09.2019 року.</t>
  </si>
  <si>
    <t xml:space="preserve"> Кошторис на 2019рік рішення 60 сесії</t>
  </si>
  <si>
    <t xml:space="preserve">    08  жовтня    2019 року № 57  </t>
  </si>
  <si>
    <t>Начальник фінансового управління</t>
  </si>
  <si>
    <t>Л.В. Писаренко</t>
  </si>
  <si>
    <t xml:space="preserve">Ніжинської міської   ради                                       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</si>
</sst>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17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0" borderId="0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0" fontId="6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left" vertical="top" wrapText="1"/>
    </xf>
    <xf numFmtId="166" fontId="13" fillId="2" borderId="2" xfId="1" applyNumberFormat="1" applyFont="1" applyFill="1" applyBorder="1" applyAlignment="1">
      <alignment horizontal="left" vertical="top" wrapText="1"/>
    </xf>
    <xf numFmtId="166" fontId="13" fillId="2" borderId="3" xfId="1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</cellXfs>
  <cellStyles count="2">
    <cellStyle name="Звичайний_Додаток _ 3 зм_ни 4575" xfId="1"/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73" zoomScale="80" zoomScaleSheetLayoutView="100" workbookViewId="0">
      <selection activeCell="O90" sqref="O9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11" t="s">
        <v>40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64" ht="15.95" customHeight="1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64" ht="15" customHeight="1">
      <c r="AO3" s="94" t="s">
        <v>1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64" ht="32.1" customHeight="1">
      <c r="AO4" s="117" t="s">
        <v>62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64">
      <c r="AO5" s="107" t="s">
        <v>24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64" ht="7.5" customHeight="1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64" ht="24" customHeight="1">
      <c r="AO7" s="115" t="s">
        <v>125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64" ht="15.75" customHeight="1">
      <c r="A10" s="116" t="s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64" ht="15.75" customHeight="1">
      <c r="A11" s="116" t="s">
        <v>60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64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75" customHeight="1">
      <c r="A13" s="120">
        <v>1</v>
      </c>
      <c r="B13" s="120"/>
      <c r="C13" s="118" t="s">
        <v>57</v>
      </c>
      <c r="D13" s="119"/>
      <c r="E13" s="119"/>
      <c r="F13" s="119"/>
      <c r="G13" s="119"/>
      <c r="H13" s="119"/>
      <c r="I13" s="119"/>
      <c r="J13" s="119"/>
      <c r="K13" s="119"/>
      <c r="L13" s="114" t="s">
        <v>58</v>
      </c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</row>
    <row r="14" spans="1:64" ht="27" customHeight="1">
      <c r="A14" s="108" t="s">
        <v>63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 t="s">
        <v>2</v>
      </c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</row>
    <row r="15" spans="1:64" ht="20.25" customHeight="1">
      <c r="A15" s="120" t="s">
        <v>8</v>
      </c>
      <c r="B15" s="120"/>
      <c r="C15" s="118" t="s">
        <v>61</v>
      </c>
      <c r="D15" s="119"/>
      <c r="E15" s="119"/>
      <c r="F15" s="119"/>
      <c r="G15" s="119"/>
      <c r="H15" s="119"/>
      <c r="I15" s="119"/>
      <c r="J15" s="119"/>
      <c r="K15" s="119"/>
      <c r="L15" s="114" t="s">
        <v>64</v>
      </c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</row>
    <row r="16" spans="1:64" ht="24" customHeight="1">
      <c r="A16" s="108" t="s">
        <v>63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 t="s">
        <v>3</v>
      </c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</row>
    <row r="17" spans="1:79" ht="22.5" customHeight="1">
      <c r="A17" s="120">
        <v>3</v>
      </c>
      <c r="B17" s="120"/>
      <c r="C17" s="118">
        <v>1217461</v>
      </c>
      <c r="D17" s="119"/>
      <c r="E17" s="119"/>
      <c r="F17" s="119"/>
      <c r="G17" s="119"/>
      <c r="H17" s="119"/>
      <c r="I17" s="119"/>
      <c r="J17" s="119"/>
      <c r="K17" s="119"/>
      <c r="L17" s="121" t="s">
        <v>78</v>
      </c>
      <c r="M17" s="121"/>
      <c r="N17" s="121"/>
      <c r="O17" s="122" t="s">
        <v>79</v>
      </c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</row>
    <row r="18" spans="1:79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79" ht="20.100000000000001" customHeight="1">
      <c r="A19" s="7"/>
      <c r="B19" s="7"/>
      <c r="C19" s="7"/>
      <c r="D19" s="109" t="s">
        <v>41</v>
      </c>
      <c r="E19" s="109"/>
      <c r="F19" s="109"/>
      <c r="G19" s="109"/>
      <c r="H19" s="109"/>
      <c r="I19" s="109"/>
      <c r="J19" s="109"/>
      <c r="K19" s="7"/>
      <c r="L19" s="108" t="s">
        <v>26</v>
      </c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 t="s">
        <v>4</v>
      </c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123" t="s">
        <v>55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12">
        <f>AS21+I22</f>
        <v>13995851.25</v>
      </c>
      <c r="V21" s="112"/>
      <c r="W21" s="112"/>
      <c r="X21" s="112"/>
      <c r="Y21" s="112"/>
      <c r="Z21" s="112"/>
      <c r="AA21" s="112"/>
      <c r="AB21" s="112"/>
      <c r="AC21" s="112"/>
      <c r="AD21" s="112"/>
      <c r="AE21" s="113" t="s">
        <v>56</v>
      </c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2">
        <f>11324400+180000+154000-304000+304000-110000+2246300+111366.62+85000</f>
        <v>13991066.619999999</v>
      </c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79" t="s">
        <v>28</v>
      </c>
      <c r="BE21" s="79"/>
      <c r="BF21" s="79"/>
      <c r="BG21" s="79"/>
      <c r="BH21" s="79"/>
      <c r="BI21" s="79"/>
      <c r="BJ21" s="79"/>
      <c r="BK21" s="79"/>
      <c r="BL21" s="79"/>
    </row>
    <row r="22" spans="1:79" ht="24.95" customHeight="1">
      <c r="A22" s="79" t="s">
        <v>27</v>
      </c>
      <c r="B22" s="79"/>
      <c r="C22" s="79"/>
      <c r="D22" s="79"/>
      <c r="E22" s="79"/>
      <c r="F22" s="79"/>
      <c r="G22" s="79"/>
      <c r="H22" s="79"/>
      <c r="I22" s="112">
        <f>3625+1159.63</f>
        <v>4784.63</v>
      </c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79" t="s">
        <v>29</v>
      </c>
      <c r="U22" s="79"/>
      <c r="V22" s="79"/>
      <c r="W22" s="7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94" t="s">
        <v>43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</row>
    <row r="25" spans="1:79" ht="206.25" customHeight="1">
      <c r="A25" s="128" t="s">
        <v>123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79" t="s">
        <v>42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</row>
    <row r="28" spans="1:79" ht="27.75" customHeight="1">
      <c r="A28" s="95" t="s">
        <v>33</v>
      </c>
      <c r="B28" s="95"/>
      <c r="C28" s="95"/>
      <c r="D28" s="95"/>
      <c r="E28" s="95"/>
      <c r="F28" s="95"/>
      <c r="G28" s="96" t="s">
        <v>46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8"/>
    </row>
    <row r="29" spans="1:79" ht="15.75" hidden="1">
      <c r="A29" s="54">
        <v>1</v>
      </c>
      <c r="B29" s="54"/>
      <c r="C29" s="54"/>
      <c r="D29" s="54"/>
      <c r="E29" s="54"/>
      <c r="F29" s="54"/>
      <c r="G29" s="96">
        <v>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0.5" hidden="1" customHeight="1">
      <c r="A30" s="53" t="s">
        <v>38</v>
      </c>
      <c r="B30" s="53"/>
      <c r="C30" s="53"/>
      <c r="D30" s="53"/>
      <c r="E30" s="53"/>
      <c r="F30" s="53"/>
      <c r="G30" s="83" t="s">
        <v>11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  <c r="CA30" s="1" t="s">
        <v>54</v>
      </c>
    </row>
    <row r="31" spans="1:79" ht="15.75">
      <c r="A31" s="53">
        <v>1</v>
      </c>
      <c r="B31" s="53"/>
      <c r="C31" s="53"/>
      <c r="D31" s="53"/>
      <c r="E31" s="53"/>
      <c r="F31" s="53"/>
      <c r="G31" s="99" t="s">
        <v>103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1"/>
      <c r="CA31" s="1" t="s">
        <v>53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21.75" customHeight="1">
      <c r="A33" s="106" t="s">
        <v>44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</row>
    <row r="34" spans="1:79" ht="15.95" customHeight="1">
      <c r="A34" s="105" t="s">
        <v>104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79" t="s">
        <v>45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21.75" customHeight="1">
      <c r="A37" s="95" t="s">
        <v>33</v>
      </c>
      <c r="B37" s="95"/>
      <c r="C37" s="95"/>
      <c r="D37" s="95"/>
      <c r="E37" s="95"/>
      <c r="F37" s="95"/>
      <c r="G37" s="96" t="s">
        <v>30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8"/>
    </row>
    <row r="38" spans="1:79" ht="15.75" hidden="1">
      <c r="A38" s="54">
        <v>1</v>
      </c>
      <c r="B38" s="54"/>
      <c r="C38" s="54"/>
      <c r="D38" s="54"/>
      <c r="E38" s="54"/>
      <c r="F38" s="54"/>
      <c r="G38" s="96">
        <v>2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0.5" hidden="1" customHeight="1">
      <c r="A39" s="53" t="s">
        <v>10</v>
      </c>
      <c r="B39" s="53"/>
      <c r="C39" s="53"/>
      <c r="D39" s="53"/>
      <c r="E39" s="53"/>
      <c r="F39" s="53"/>
      <c r="G39" s="83" t="s">
        <v>11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  <c r="CA39" s="1" t="s">
        <v>15</v>
      </c>
    </row>
    <row r="40" spans="1:79" ht="15.75">
      <c r="A40" s="53">
        <v>1</v>
      </c>
      <c r="B40" s="53"/>
      <c r="C40" s="53"/>
      <c r="D40" s="53"/>
      <c r="E40" s="53"/>
      <c r="F40" s="53"/>
      <c r="G40" s="129" t="s">
        <v>80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1"/>
      <c r="CA40" s="1" t="s">
        <v>16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79" t="s">
        <v>47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>
      <c r="A43" s="142" t="s">
        <v>59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>
      <c r="A44" s="54" t="s">
        <v>33</v>
      </c>
      <c r="B44" s="54"/>
      <c r="C44" s="54"/>
      <c r="D44" s="132" t="s">
        <v>31</v>
      </c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33"/>
      <c r="AC44" s="54" t="s">
        <v>34</v>
      </c>
      <c r="AD44" s="54"/>
      <c r="AE44" s="54"/>
      <c r="AF44" s="54"/>
      <c r="AG44" s="54"/>
      <c r="AH44" s="54"/>
      <c r="AI44" s="54"/>
      <c r="AJ44" s="54"/>
      <c r="AK44" s="54" t="s">
        <v>35</v>
      </c>
      <c r="AL44" s="54"/>
      <c r="AM44" s="54"/>
      <c r="AN44" s="54"/>
      <c r="AO44" s="54"/>
      <c r="AP44" s="54"/>
      <c r="AQ44" s="54"/>
      <c r="AR44" s="54"/>
      <c r="AS44" s="54" t="s">
        <v>32</v>
      </c>
      <c r="AT44" s="54"/>
      <c r="AU44" s="54"/>
      <c r="AV44" s="54"/>
      <c r="AW44" s="54"/>
      <c r="AX44" s="54"/>
      <c r="AY44" s="54"/>
      <c r="AZ44" s="54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>
      <c r="A45" s="54"/>
      <c r="B45" s="54"/>
      <c r="C45" s="54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6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16"/>
      <c r="BB45" s="16"/>
      <c r="BC45" s="16"/>
      <c r="BD45" s="16"/>
      <c r="BE45" s="16"/>
      <c r="BF45" s="16"/>
      <c r="BG45" s="16"/>
      <c r="BH45" s="16"/>
    </row>
    <row r="46" spans="1:79" ht="15.75">
      <c r="A46" s="54">
        <v>1</v>
      </c>
      <c r="B46" s="54"/>
      <c r="C46" s="54"/>
      <c r="D46" s="47">
        <v>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54">
        <v>3</v>
      </c>
      <c r="AD46" s="54"/>
      <c r="AE46" s="54"/>
      <c r="AF46" s="54"/>
      <c r="AG46" s="54"/>
      <c r="AH46" s="54"/>
      <c r="AI46" s="54"/>
      <c r="AJ46" s="54"/>
      <c r="AK46" s="54">
        <v>4</v>
      </c>
      <c r="AL46" s="54"/>
      <c r="AM46" s="54"/>
      <c r="AN46" s="54"/>
      <c r="AO46" s="54"/>
      <c r="AP46" s="54"/>
      <c r="AQ46" s="54"/>
      <c r="AR46" s="54"/>
      <c r="AS46" s="54">
        <v>5</v>
      </c>
      <c r="AT46" s="54"/>
      <c r="AU46" s="54"/>
      <c r="AV46" s="54"/>
      <c r="AW46" s="54"/>
      <c r="AX46" s="54"/>
      <c r="AY46" s="54"/>
      <c r="AZ46" s="54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>
      <c r="A47" s="53" t="s">
        <v>10</v>
      </c>
      <c r="B47" s="53"/>
      <c r="C47" s="53"/>
      <c r="D47" s="73" t="s">
        <v>11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90" t="s">
        <v>12</v>
      </c>
      <c r="AD47" s="90"/>
      <c r="AE47" s="90"/>
      <c r="AF47" s="90"/>
      <c r="AG47" s="90"/>
      <c r="AH47" s="90"/>
      <c r="AI47" s="90"/>
      <c r="AJ47" s="90"/>
      <c r="AK47" s="90" t="s">
        <v>13</v>
      </c>
      <c r="AL47" s="90"/>
      <c r="AM47" s="90"/>
      <c r="AN47" s="90"/>
      <c r="AO47" s="90"/>
      <c r="AP47" s="90"/>
      <c r="AQ47" s="90"/>
      <c r="AR47" s="90"/>
      <c r="AS47" s="143" t="s">
        <v>14</v>
      </c>
      <c r="AT47" s="90"/>
      <c r="AU47" s="90"/>
      <c r="AV47" s="90"/>
      <c r="AW47" s="90"/>
      <c r="AX47" s="90"/>
      <c r="AY47" s="90"/>
      <c r="AZ47" s="90"/>
      <c r="BA47" s="17"/>
      <c r="BB47" s="18"/>
      <c r="BC47" s="18"/>
      <c r="BD47" s="18"/>
      <c r="BE47" s="18"/>
      <c r="BF47" s="18"/>
      <c r="BG47" s="18"/>
      <c r="BH47" s="18"/>
      <c r="CA47" s="4" t="s">
        <v>17</v>
      </c>
    </row>
    <row r="48" spans="1:79" s="4" customFormat="1" ht="32.25" customHeight="1">
      <c r="A48" s="73">
        <v>1</v>
      </c>
      <c r="B48" s="74"/>
      <c r="C48" s="75"/>
      <c r="D48" s="144" t="str">
        <f>G40</f>
        <v>Забезпечення проведення поточного ремонту об´єктів транспортної інфраструктури</v>
      </c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6"/>
      <c r="AC48" s="102">
        <f>AS21</f>
        <v>13991066.619999999</v>
      </c>
      <c r="AD48" s="103"/>
      <c r="AE48" s="103"/>
      <c r="AF48" s="103"/>
      <c r="AG48" s="103"/>
      <c r="AH48" s="103"/>
      <c r="AI48" s="103"/>
      <c r="AJ48" s="104"/>
      <c r="AK48" s="102">
        <f>I22</f>
        <v>4784.63</v>
      </c>
      <c r="AL48" s="103"/>
      <c r="AM48" s="103"/>
      <c r="AN48" s="103"/>
      <c r="AO48" s="103"/>
      <c r="AP48" s="103"/>
      <c r="AQ48" s="103"/>
      <c r="AR48" s="104"/>
      <c r="AS48" s="141">
        <f>AK48+AC48</f>
        <v>13995851.25</v>
      </c>
      <c r="AT48" s="141"/>
      <c r="AU48" s="141"/>
      <c r="AV48" s="141"/>
      <c r="AW48" s="141"/>
      <c r="AX48" s="141"/>
      <c r="AY48" s="141"/>
      <c r="AZ48" s="141"/>
      <c r="BA48" s="139"/>
      <c r="BB48" s="139"/>
      <c r="BC48" s="139"/>
      <c r="BD48" s="139"/>
      <c r="BE48" s="139"/>
      <c r="BF48" s="139"/>
      <c r="BG48" s="139"/>
      <c r="BH48" s="139"/>
    </row>
    <row r="49" spans="1:79" s="4" customFormat="1" ht="19.5" customHeight="1">
      <c r="A49" s="82"/>
      <c r="B49" s="82"/>
      <c r="C49" s="82"/>
      <c r="D49" s="124" t="s">
        <v>65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6"/>
      <c r="AC49" s="76">
        <f>AC48</f>
        <v>13991066.619999999</v>
      </c>
      <c r="AD49" s="76"/>
      <c r="AE49" s="76"/>
      <c r="AF49" s="76"/>
      <c r="AG49" s="76"/>
      <c r="AH49" s="76"/>
      <c r="AI49" s="76"/>
      <c r="AJ49" s="76"/>
      <c r="AK49" s="76">
        <f>AK48</f>
        <v>4784.63</v>
      </c>
      <c r="AL49" s="76"/>
      <c r="AM49" s="76"/>
      <c r="AN49" s="76"/>
      <c r="AO49" s="76"/>
      <c r="AP49" s="76"/>
      <c r="AQ49" s="76"/>
      <c r="AR49" s="76"/>
      <c r="AS49" s="76">
        <f>AS48</f>
        <v>13995851.25</v>
      </c>
      <c r="AT49" s="76"/>
      <c r="AU49" s="76"/>
      <c r="AV49" s="76"/>
      <c r="AW49" s="76"/>
      <c r="AX49" s="76"/>
      <c r="AY49" s="76"/>
      <c r="AZ49" s="76"/>
      <c r="BA49" s="140"/>
      <c r="BB49" s="140"/>
      <c r="BC49" s="140"/>
      <c r="BD49" s="140"/>
      <c r="BE49" s="140"/>
      <c r="BF49" s="140"/>
      <c r="BG49" s="140"/>
      <c r="BH49" s="140"/>
      <c r="CA49" s="4" t="s">
        <v>18</v>
      </c>
    </row>
    <row r="50" spans="1:79">
      <c r="BA50" s="21"/>
      <c r="BB50" s="21"/>
      <c r="BC50" s="21"/>
      <c r="BD50" s="21"/>
      <c r="BE50" s="21"/>
      <c r="BF50" s="21"/>
      <c r="BG50" s="21"/>
      <c r="BH50" s="21"/>
    </row>
    <row r="51" spans="1:79" ht="15.75" customHeight="1">
      <c r="A51" s="94" t="s">
        <v>48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</row>
    <row r="52" spans="1:79" ht="15" customHeight="1">
      <c r="A52" s="142" t="s">
        <v>59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>
      <c r="A53" s="54" t="s">
        <v>33</v>
      </c>
      <c r="B53" s="54"/>
      <c r="C53" s="54"/>
      <c r="D53" s="132" t="s">
        <v>39</v>
      </c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33"/>
      <c r="AB53" s="54" t="s">
        <v>34</v>
      </c>
      <c r="AC53" s="54"/>
      <c r="AD53" s="54"/>
      <c r="AE53" s="54"/>
      <c r="AF53" s="54"/>
      <c r="AG53" s="54"/>
      <c r="AH53" s="54"/>
      <c r="AI53" s="54"/>
      <c r="AJ53" s="54" t="s">
        <v>35</v>
      </c>
      <c r="AK53" s="54"/>
      <c r="AL53" s="54"/>
      <c r="AM53" s="54"/>
      <c r="AN53" s="54"/>
      <c r="AO53" s="54"/>
      <c r="AP53" s="54"/>
      <c r="AQ53" s="54"/>
      <c r="AR53" s="54" t="s">
        <v>32</v>
      </c>
      <c r="AS53" s="54"/>
      <c r="AT53" s="54"/>
      <c r="AU53" s="54"/>
      <c r="AV53" s="54"/>
      <c r="AW53" s="54"/>
      <c r="AX53" s="54"/>
      <c r="AY53" s="54"/>
    </row>
    <row r="54" spans="1:79" ht="29.1" customHeight="1">
      <c r="A54" s="54"/>
      <c r="B54" s="54"/>
      <c r="C54" s="54"/>
      <c r="D54" s="134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6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</row>
    <row r="55" spans="1:79" ht="15.75" customHeight="1">
      <c r="A55" s="54">
        <v>1</v>
      </c>
      <c r="B55" s="54"/>
      <c r="C55" s="54"/>
      <c r="D55" s="47">
        <v>2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9"/>
      <c r="AB55" s="54">
        <v>3</v>
      </c>
      <c r="AC55" s="54"/>
      <c r="AD55" s="54"/>
      <c r="AE55" s="54"/>
      <c r="AF55" s="54"/>
      <c r="AG55" s="54"/>
      <c r="AH55" s="54"/>
      <c r="AI55" s="54"/>
      <c r="AJ55" s="54">
        <v>4</v>
      </c>
      <c r="AK55" s="54"/>
      <c r="AL55" s="54"/>
      <c r="AM55" s="54"/>
      <c r="AN55" s="54"/>
      <c r="AO55" s="54"/>
      <c r="AP55" s="54"/>
      <c r="AQ55" s="54"/>
      <c r="AR55" s="54">
        <v>5</v>
      </c>
      <c r="AS55" s="54"/>
      <c r="AT55" s="54"/>
      <c r="AU55" s="54"/>
      <c r="AV55" s="54"/>
      <c r="AW55" s="54"/>
      <c r="AX55" s="54"/>
      <c r="AY55" s="54"/>
    </row>
    <row r="56" spans="1:79" ht="12.75" hidden="1" customHeight="1">
      <c r="A56" s="53" t="s">
        <v>10</v>
      </c>
      <c r="B56" s="53"/>
      <c r="C56" s="53"/>
      <c r="D56" s="83" t="s">
        <v>11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127" t="s">
        <v>12</v>
      </c>
      <c r="AC56" s="127"/>
      <c r="AD56" s="127"/>
      <c r="AE56" s="127"/>
      <c r="AF56" s="127"/>
      <c r="AG56" s="127"/>
      <c r="AH56" s="127"/>
      <c r="AI56" s="127"/>
      <c r="AJ56" s="127" t="s">
        <v>13</v>
      </c>
      <c r="AK56" s="127"/>
      <c r="AL56" s="127"/>
      <c r="AM56" s="127"/>
      <c r="AN56" s="127"/>
      <c r="AO56" s="127"/>
      <c r="AP56" s="127"/>
      <c r="AQ56" s="127"/>
      <c r="AR56" s="127" t="s">
        <v>14</v>
      </c>
      <c r="AS56" s="127"/>
      <c r="AT56" s="127"/>
      <c r="AU56" s="127"/>
      <c r="AV56" s="127"/>
      <c r="AW56" s="127"/>
      <c r="AX56" s="127"/>
      <c r="AY56" s="127"/>
      <c r="CA56" s="1" t="s">
        <v>19</v>
      </c>
    </row>
    <row r="57" spans="1:79" ht="21" customHeight="1">
      <c r="A57" s="73"/>
      <c r="B57" s="74"/>
      <c r="C57" s="75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138"/>
      <c r="AC57" s="138"/>
      <c r="AD57" s="138"/>
      <c r="AE57" s="138"/>
      <c r="AF57" s="138"/>
      <c r="AG57" s="138"/>
      <c r="AH57" s="138"/>
      <c r="AI57" s="138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</row>
    <row r="58" spans="1:79" s="4" customFormat="1" ht="17.25" customHeight="1">
      <c r="A58" s="82"/>
      <c r="B58" s="82"/>
      <c r="C58" s="82"/>
      <c r="D58" s="80" t="s">
        <v>32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78"/>
      <c r="AC58" s="78"/>
      <c r="AD58" s="78"/>
      <c r="AE58" s="78"/>
      <c r="AF58" s="78"/>
      <c r="AG58" s="78"/>
      <c r="AH58" s="78"/>
      <c r="AI58" s="78"/>
      <c r="AJ58" s="76">
        <f>SUM(AJ57:AQ57)</f>
        <v>0</v>
      </c>
      <c r="AK58" s="76"/>
      <c r="AL58" s="76"/>
      <c r="AM58" s="76"/>
      <c r="AN58" s="76"/>
      <c r="AO58" s="76"/>
      <c r="AP58" s="76"/>
      <c r="AQ58" s="76"/>
      <c r="AR58" s="76">
        <f>AB58+AJ58</f>
        <v>0</v>
      </c>
      <c r="AS58" s="76"/>
      <c r="AT58" s="76"/>
      <c r="AU58" s="76"/>
      <c r="AV58" s="76"/>
      <c r="AW58" s="76"/>
      <c r="AX58" s="76"/>
      <c r="AY58" s="76"/>
      <c r="CA58" s="4" t="s">
        <v>20</v>
      </c>
    </row>
    <row r="60" spans="1:79" ht="15.75" customHeight="1">
      <c r="A60" s="79" t="s">
        <v>49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</row>
    <row r="61" spans="1:79" ht="30" customHeight="1">
      <c r="A61" s="54" t="s">
        <v>33</v>
      </c>
      <c r="B61" s="54"/>
      <c r="C61" s="54"/>
      <c r="D61" s="54"/>
      <c r="E61" s="54"/>
      <c r="F61" s="54"/>
      <c r="G61" s="47" t="s">
        <v>50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54" t="s">
        <v>6</v>
      </c>
      <c r="AA61" s="54"/>
      <c r="AB61" s="54"/>
      <c r="AC61" s="54"/>
      <c r="AD61" s="54"/>
      <c r="AE61" s="54" t="s">
        <v>5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47" t="s">
        <v>34</v>
      </c>
      <c r="AP61" s="48"/>
      <c r="AQ61" s="48"/>
      <c r="AR61" s="48"/>
      <c r="AS61" s="48"/>
      <c r="AT61" s="48"/>
      <c r="AU61" s="48"/>
      <c r="AV61" s="49"/>
      <c r="AW61" s="47" t="s">
        <v>35</v>
      </c>
      <c r="AX61" s="48"/>
      <c r="AY61" s="48"/>
      <c r="AZ61" s="48"/>
      <c r="BA61" s="48"/>
      <c r="BB61" s="48"/>
      <c r="BC61" s="48"/>
      <c r="BD61" s="49"/>
      <c r="BE61" s="47" t="s">
        <v>32</v>
      </c>
      <c r="BF61" s="48"/>
      <c r="BG61" s="48"/>
      <c r="BH61" s="48"/>
      <c r="BI61" s="48"/>
      <c r="BJ61" s="48"/>
      <c r="BK61" s="48"/>
      <c r="BL61" s="49"/>
    </row>
    <row r="62" spans="1:79" ht="15.75" customHeight="1">
      <c r="A62" s="54">
        <v>1</v>
      </c>
      <c r="B62" s="54"/>
      <c r="C62" s="54"/>
      <c r="D62" s="54"/>
      <c r="E62" s="54"/>
      <c r="F62" s="54"/>
      <c r="G62" s="47">
        <v>2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>
      <c r="A63" s="53" t="s">
        <v>38</v>
      </c>
      <c r="B63" s="53"/>
      <c r="C63" s="53"/>
      <c r="D63" s="53"/>
      <c r="E63" s="53"/>
      <c r="F63" s="53"/>
      <c r="G63" s="83" t="s">
        <v>11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/>
      <c r="Z63" s="53" t="s">
        <v>23</v>
      </c>
      <c r="AA63" s="53"/>
      <c r="AB63" s="53"/>
      <c r="AC63" s="53"/>
      <c r="AD63" s="53"/>
      <c r="AE63" s="150" t="s">
        <v>37</v>
      </c>
      <c r="AF63" s="150"/>
      <c r="AG63" s="150"/>
      <c r="AH63" s="150"/>
      <c r="AI63" s="150"/>
      <c r="AJ63" s="150"/>
      <c r="AK63" s="150"/>
      <c r="AL63" s="150"/>
      <c r="AM63" s="150"/>
      <c r="AN63" s="83"/>
      <c r="AO63" s="90" t="s">
        <v>12</v>
      </c>
      <c r="AP63" s="90"/>
      <c r="AQ63" s="90"/>
      <c r="AR63" s="90"/>
      <c r="AS63" s="90"/>
      <c r="AT63" s="90"/>
      <c r="AU63" s="90"/>
      <c r="AV63" s="90"/>
      <c r="AW63" s="90" t="s">
        <v>36</v>
      </c>
      <c r="AX63" s="90"/>
      <c r="AY63" s="90"/>
      <c r="AZ63" s="90"/>
      <c r="BA63" s="90"/>
      <c r="BB63" s="90"/>
      <c r="BC63" s="90"/>
      <c r="BD63" s="90"/>
      <c r="BE63" s="90" t="s">
        <v>14</v>
      </c>
      <c r="BF63" s="90"/>
      <c r="BG63" s="90"/>
      <c r="BH63" s="90"/>
      <c r="BI63" s="90"/>
      <c r="BJ63" s="90"/>
      <c r="BK63" s="90"/>
      <c r="BL63" s="90"/>
      <c r="CA63" s="1" t="s">
        <v>21</v>
      </c>
    </row>
    <row r="64" spans="1:79" ht="12.75" customHeight="1">
      <c r="A64" s="53"/>
      <c r="B64" s="53"/>
      <c r="C64" s="53"/>
      <c r="D64" s="53"/>
      <c r="E64" s="53"/>
      <c r="F64" s="53"/>
      <c r="G64" s="50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143"/>
      <c r="AA64" s="143"/>
      <c r="AB64" s="143"/>
      <c r="AC64" s="143"/>
      <c r="AD64" s="143"/>
      <c r="AE64" s="157"/>
      <c r="AF64" s="157"/>
      <c r="AG64" s="157"/>
      <c r="AH64" s="157"/>
      <c r="AI64" s="157"/>
      <c r="AJ64" s="157"/>
      <c r="AK64" s="157"/>
      <c r="AL64" s="157"/>
      <c r="AM64" s="157"/>
      <c r="AN64" s="158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CA64" s="1" t="s">
        <v>22</v>
      </c>
    </row>
    <row r="65" spans="1:64" ht="37.5" customHeight="1">
      <c r="A65" s="28">
        <v>1217461</v>
      </c>
      <c r="B65" s="28"/>
      <c r="C65" s="28"/>
      <c r="D65" s="28"/>
      <c r="E65" s="28"/>
      <c r="F65" s="29"/>
      <c r="G65" s="70" t="s">
        <v>80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/>
      <c r="AA65" s="74"/>
      <c r="AB65" s="74"/>
      <c r="AC65" s="74"/>
      <c r="AD65" s="75"/>
      <c r="AE65" s="73"/>
      <c r="AF65" s="74"/>
      <c r="AG65" s="74"/>
      <c r="AH65" s="74"/>
      <c r="AI65" s="74"/>
      <c r="AJ65" s="74"/>
      <c r="AK65" s="74"/>
      <c r="AL65" s="74"/>
      <c r="AM65" s="74"/>
      <c r="AN65" s="75"/>
      <c r="AO65" s="67"/>
      <c r="AP65" s="68"/>
      <c r="AQ65" s="68"/>
      <c r="AR65" s="68"/>
      <c r="AS65" s="68"/>
      <c r="AT65" s="68"/>
      <c r="AU65" s="68"/>
      <c r="AV65" s="69"/>
      <c r="AW65" s="67"/>
      <c r="AX65" s="68"/>
      <c r="AY65" s="68"/>
      <c r="AZ65" s="68"/>
      <c r="BA65" s="68"/>
      <c r="BB65" s="68"/>
      <c r="BC65" s="68"/>
      <c r="BD65" s="69"/>
      <c r="BE65" s="67"/>
      <c r="BF65" s="68"/>
      <c r="BG65" s="68"/>
      <c r="BH65" s="68"/>
      <c r="BI65" s="68"/>
      <c r="BJ65" s="68"/>
      <c r="BK65" s="68"/>
      <c r="BL65" s="69"/>
    </row>
    <row r="66" spans="1:64" ht="16.5" customHeight="1">
      <c r="A66" s="36" t="s">
        <v>119</v>
      </c>
      <c r="B66" s="36"/>
      <c r="C66" s="36"/>
      <c r="D66" s="36"/>
      <c r="E66" s="36"/>
      <c r="F66" s="37"/>
      <c r="G66" s="33" t="s">
        <v>66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5"/>
      <c r="Z66" s="73"/>
      <c r="AA66" s="74"/>
      <c r="AB66" s="74"/>
      <c r="AC66" s="74"/>
      <c r="AD66" s="75"/>
      <c r="AE66" s="73"/>
      <c r="AF66" s="74"/>
      <c r="AG66" s="74"/>
      <c r="AH66" s="74"/>
      <c r="AI66" s="74"/>
      <c r="AJ66" s="74"/>
      <c r="AK66" s="74"/>
      <c r="AL66" s="74"/>
      <c r="AM66" s="74"/>
      <c r="AN66" s="75"/>
      <c r="AO66" s="147">
        <f>AO67+AO68+AO69+AO70</f>
        <v>13991.06662</v>
      </c>
      <c r="AP66" s="148"/>
      <c r="AQ66" s="148"/>
      <c r="AR66" s="148"/>
      <c r="AS66" s="148"/>
      <c r="AT66" s="148"/>
      <c r="AU66" s="148"/>
      <c r="AV66" s="149"/>
      <c r="AW66" s="147">
        <f>AW67+AW68+AW69+AW70</f>
        <v>4.7846299999999999</v>
      </c>
      <c r="AX66" s="148"/>
      <c r="AY66" s="148"/>
      <c r="AZ66" s="148"/>
      <c r="BA66" s="148"/>
      <c r="BB66" s="148"/>
      <c r="BC66" s="148"/>
      <c r="BD66" s="149"/>
      <c r="BE66" s="162">
        <f>BE67+BE68+BE69+BE70</f>
        <v>13995.85125</v>
      </c>
      <c r="BF66" s="163"/>
      <c r="BG66" s="163"/>
      <c r="BH66" s="163"/>
      <c r="BI66" s="163"/>
      <c r="BJ66" s="163"/>
      <c r="BK66" s="163"/>
      <c r="BL66" s="164"/>
    </row>
    <row r="67" spans="1:64" ht="39" customHeight="1">
      <c r="A67" s="28" t="s">
        <v>120</v>
      </c>
      <c r="B67" s="28"/>
      <c r="C67" s="28"/>
      <c r="D67" s="28"/>
      <c r="E67" s="28"/>
      <c r="F67" s="29"/>
      <c r="G67" s="30" t="s">
        <v>81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2"/>
      <c r="Z67" s="39" t="s">
        <v>93</v>
      </c>
      <c r="AA67" s="42"/>
      <c r="AB67" s="42"/>
      <c r="AC67" s="42"/>
      <c r="AD67" s="43"/>
      <c r="AE67" s="151" t="s">
        <v>124</v>
      </c>
      <c r="AF67" s="152"/>
      <c r="AG67" s="152"/>
      <c r="AH67" s="152"/>
      <c r="AI67" s="152"/>
      <c r="AJ67" s="152"/>
      <c r="AK67" s="152"/>
      <c r="AL67" s="152"/>
      <c r="AM67" s="152"/>
      <c r="AN67" s="153"/>
      <c r="AO67" s="61">
        <f>10021.4+200+3+154+500+1066.3+190+111.36662+85</f>
        <v>12331.06662</v>
      </c>
      <c r="AP67" s="62"/>
      <c r="AQ67" s="62"/>
      <c r="AR67" s="62"/>
      <c r="AS67" s="62"/>
      <c r="AT67" s="62"/>
      <c r="AU67" s="62"/>
      <c r="AV67" s="63"/>
      <c r="AW67" s="61">
        <f>3.625+1.15963</f>
        <v>4.7846299999999999</v>
      </c>
      <c r="AX67" s="62"/>
      <c r="AY67" s="62"/>
      <c r="AZ67" s="62"/>
      <c r="BA67" s="62"/>
      <c r="BB67" s="62"/>
      <c r="BC67" s="62"/>
      <c r="BD67" s="63"/>
      <c r="BE67" s="61">
        <f>AO67+AW67</f>
        <v>12335.85125</v>
      </c>
      <c r="BF67" s="62"/>
      <c r="BG67" s="62"/>
      <c r="BH67" s="62"/>
      <c r="BI67" s="62"/>
      <c r="BJ67" s="62"/>
      <c r="BK67" s="62"/>
      <c r="BL67" s="63"/>
    </row>
    <row r="68" spans="1:64" ht="40.5" customHeight="1">
      <c r="A68" s="28" t="s">
        <v>105</v>
      </c>
      <c r="B68" s="28"/>
      <c r="C68" s="28"/>
      <c r="D68" s="28"/>
      <c r="E68" s="28"/>
      <c r="F68" s="29"/>
      <c r="G68" s="30" t="s">
        <v>82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2"/>
      <c r="Z68" s="39" t="s">
        <v>93</v>
      </c>
      <c r="AA68" s="42"/>
      <c r="AB68" s="42"/>
      <c r="AC68" s="42"/>
      <c r="AD68" s="43"/>
      <c r="AE68" s="151" t="s">
        <v>121</v>
      </c>
      <c r="AF68" s="152"/>
      <c r="AG68" s="152"/>
      <c r="AH68" s="152"/>
      <c r="AI68" s="152"/>
      <c r="AJ68" s="152"/>
      <c r="AK68" s="152"/>
      <c r="AL68" s="152"/>
      <c r="AM68" s="152"/>
      <c r="AN68" s="153"/>
      <c r="AO68" s="61">
        <f>500+180+100</f>
        <v>780</v>
      </c>
      <c r="AP68" s="62"/>
      <c r="AQ68" s="62"/>
      <c r="AR68" s="62"/>
      <c r="AS68" s="62"/>
      <c r="AT68" s="62"/>
      <c r="AU68" s="62"/>
      <c r="AV68" s="63"/>
      <c r="AW68" s="61"/>
      <c r="AX68" s="62"/>
      <c r="AY68" s="62"/>
      <c r="AZ68" s="62"/>
      <c r="BA68" s="62"/>
      <c r="BB68" s="62"/>
      <c r="BC68" s="62"/>
      <c r="BD68" s="63"/>
      <c r="BE68" s="61">
        <f>AO68</f>
        <v>780</v>
      </c>
      <c r="BF68" s="62"/>
      <c r="BG68" s="62"/>
      <c r="BH68" s="62"/>
      <c r="BI68" s="62"/>
      <c r="BJ68" s="62"/>
      <c r="BK68" s="62"/>
      <c r="BL68" s="63"/>
    </row>
    <row r="69" spans="1:64" ht="38.25" customHeight="1">
      <c r="A69" s="28" t="s">
        <v>106</v>
      </c>
      <c r="B69" s="28"/>
      <c r="C69" s="28"/>
      <c r="D69" s="28"/>
      <c r="E69" s="28"/>
      <c r="F69" s="29"/>
      <c r="G69" s="30" t="s">
        <v>83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2"/>
      <c r="Z69" s="39" t="s">
        <v>93</v>
      </c>
      <c r="AA69" s="42"/>
      <c r="AB69" s="42"/>
      <c r="AC69" s="42"/>
      <c r="AD69" s="43"/>
      <c r="AE69" s="151" t="s">
        <v>121</v>
      </c>
      <c r="AF69" s="152"/>
      <c r="AG69" s="152"/>
      <c r="AH69" s="152"/>
      <c r="AI69" s="152"/>
      <c r="AJ69" s="152"/>
      <c r="AK69" s="152"/>
      <c r="AL69" s="152"/>
      <c r="AM69" s="152"/>
      <c r="AN69" s="153"/>
      <c r="AO69" s="61">
        <f>100+97.3+100.6</f>
        <v>297.89999999999998</v>
      </c>
      <c r="AP69" s="62"/>
      <c r="AQ69" s="62"/>
      <c r="AR69" s="62"/>
      <c r="AS69" s="62"/>
      <c r="AT69" s="62"/>
      <c r="AU69" s="62"/>
      <c r="AV69" s="63"/>
      <c r="AW69" s="61"/>
      <c r="AX69" s="62"/>
      <c r="AY69" s="62"/>
      <c r="AZ69" s="62"/>
      <c r="BA69" s="62"/>
      <c r="BB69" s="62"/>
      <c r="BC69" s="62"/>
      <c r="BD69" s="63"/>
      <c r="BE69" s="61">
        <f>AO69</f>
        <v>297.89999999999998</v>
      </c>
      <c r="BF69" s="62"/>
      <c r="BG69" s="62"/>
      <c r="BH69" s="62"/>
      <c r="BI69" s="62"/>
      <c r="BJ69" s="62"/>
      <c r="BK69" s="62"/>
      <c r="BL69" s="63"/>
    </row>
    <row r="70" spans="1:64" ht="39.75" customHeight="1">
      <c r="A70" s="28" t="s">
        <v>107</v>
      </c>
      <c r="B70" s="28"/>
      <c r="C70" s="28"/>
      <c r="D70" s="28"/>
      <c r="E70" s="28"/>
      <c r="F70" s="29"/>
      <c r="G70" s="30" t="s">
        <v>84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2"/>
      <c r="Z70" s="39" t="s">
        <v>93</v>
      </c>
      <c r="AA70" s="42"/>
      <c r="AB70" s="42"/>
      <c r="AC70" s="42"/>
      <c r="AD70" s="43"/>
      <c r="AE70" s="151" t="s">
        <v>121</v>
      </c>
      <c r="AF70" s="152"/>
      <c r="AG70" s="152"/>
      <c r="AH70" s="152"/>
      <c r="AI70" s="152"/>
      <c r="AJ70" s="152"/>
      <c r="AK70" s="152"/>
      <c r="AL70" s="152"/>
      <c r="AM70" s="152"/>
      <c r="AN70" s="153"/>
      <c r="AO70" s="61">
        <f>500-304+304-110+110+82.1</f>
        <v>582.1</v>
      </c>
      <c r="AP70" s="62"/>
      <c r="AQ70" s="62"/>
      <c r="AR70" s="62"/>
      <c r="AS70" s="62"/>
      <c r="AT70" s="62"/>
      <c r="AU70" s="62"/>
      <c r="AV70" s="63"/>
      <c r="AW70" s="61"/>
      <c r="AX70" s="62"/>
      <c r="AY70" s="62"/>
      <c r="AZ70" s="62"/>
      <c r="BA70" s="62"/>
      <c r="BB70" s="62"/>
      <c r="BC70" s="62"/>
      <c r="BD70" s="63"/>
      <c r="BE70" s="61">
        <f>AO70</f>
        <v>582.1</v>
      </c>
      <c r="BF70" s="62"/>
      <c r="BG70" s="62"/>
      <c r="BH70" s="62"/>
      <c r="BI70" s="62"/>
      <c r="BJ70" s="62"/>
      <c r="BK70" s="62"/>
      <c r="BL70" s="63"/>
    </row>
    <row r="71" spans="1:64" ht="19.5" customHeight="1">
      <c r="A71" s="36" t="s">
        <v>108</v>
      </c>
      <c r="B71" s="36"/>
      <c r="C71" s="36"/>
      <c r="D71" s="36"/>
      <c r="E71" s="36"/>
      <c r="F71" s="37"/>
      <c r="G71" s="33" t="s">
        <v>67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5"/>
      <c r="Z71" s="33" t="s">
        <v>70</v>
      </c>
      <c r="AA71" s="44"/>
      <c r="AB71" s="44"/>
      <c r="AC71" s="44"/>
      <c r="AD71" s="45"/>
      <c r="AE71" s="151"/>
      <c r="AF71" s="152"/>
      <c r="AG71" s="152"/>
      <c r="AH71" s="152"/>
      <c r="AI71" s="152"/>
      <c r="AJ71" s="152"/>
      <c r="AK71" s="152"/>
      <c r="AL71" s="152"/>
      <c r="AM71" s="152"/>
      <c r="AN71" s="153"/>
      <c r="AO71" s="154"/>
      <c r="AP71" s="155"/>
      <c r="AQ71" s="155"/>
      <c r="AR71" s="155"/>
      <c r="AS71" s="155"/>
      <c r="AT71" s="155"/>
      <c r="AU71" s="155"/>
      <c r="AV71" s="156"/>
      <c r="AW71" s="55"/>
      <c r="AX71" s="56"/>
      <c r="AY71" s="56"/>
      <c r="AZ71" s="56"/>
      <c r="BA71" s="56"/>
      <c r="BB71" s="56"/>
      <c r="BC71" s="56"/>
      <c r="BD71" s="57"/>
      <c r="BE71" s="64"/>
      <c r="BF71" s="65"/>
      <c r="BG71" s="65"/>
      <c r="BH71" s="65"/>
      <c r="BI71" s="65"/>
      <c r="BJ71" s="65"/>
      <c r="BK71" s="65"/>
      <c r="BL71" s="66"/>
    </row>
    <row r="72" spans="1:64" ht="37.5" customHeight="1">
      <c r="A72" s="28" t="s">
        <v>109</v>
      </c>
      <c r="B72" s="28"/>
      <c r="C72" s="28"/>
      <c r="D72" s="28"/>
      <c r="E72" s="28"/>
      <c r="F72" s="29"/>
      <c r="G72" s="46" t="s">
        <v>85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39" t="s">
        <v>94</v>
      </c>
      <c r="AA72" s="42"/>
      <c r="AB72" s="42"/>
      <c r="AC72" s="42"/>
      <c r="AD72" s="43"/>
      <c r="AE72" s="39" t="s">
        <v>95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64">
        <f>AO67/AO77</f>
        <v>22420.121127272723</v>
      </c>
      <c r="AP72" s="65"/>
      <c r="AQ72" s="65"/>
      <c r="AR72" s="65"/>
      <c r="AS72" s="65"/>
      <c r="AT72" s="65"/>
      <c r="AU72" s="65"/>
      <c r="AV72" s="66"/>
      <c r="AW72" s="64">
        <f>AW67/AW77</f>
        <v>8.6993272727272721</v>
      </c>
      <c r="AX72" s="65"/>
      <c r="AY72" s="65"/>
      <c r="AZ72" s="65"/>
      <c r="BA72" s="65"/>
      <c r="BB72" s="65"/>
      <c r="BC72" s="65"/>
      <c r="BD72" s="66"/>
      <c r="BE72" s="64">
        <f>AO72+AW72</f>
        <v>22428.82045454545</v>
      </c>
      <c r="BF72" s="65"/>
      <c r="BG72" s="65"/>
      <c r="BH72" s="65"/>
      <c r="BI72" s="65"/>
      <c r="BJ72" s="65"/>
      <c r="BK72" s="65"/>
      <c r="BL72" s="66"/>
    </row>
    <row r="73" spans="1:64" ht="30" customHeight="1">
      <c r="A73" s="28" t="s">
        <v>110</v>
      </c>
      <c r="B73" s="28"/>
      <c r="C73" s="28"/>
      <c r="D73" s="28"/>
      <c r="E73" s="28"/>
      <c r="F73" s="29"/>
      <c r="G73" s="30" t="s">
        <v>86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2"/>
      <c r="Z73" s="159" t="s">
        <v>68</v>
      </c>
      <c r="AA73" s="160"/>
      <c r="AB73" s="160"/>
      <c r="AC73" s="160"/>
      <c r="AD73" s="161"/>
      <c r="AE73" s="39" t="s">
        <v>95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64">
        <v>6</v>
      </c>
      <c r="AP73" s="65"/>
      <c r="AQ73" s="65"/>
      <c r="AR73" s="65"/>
      <c r="AS73" s="65"/>
      <c r="AT73" s="65"/>
      <c r="AU73" s="65"/>
      <c r="AV73" s="66"/>
      <c r="AW73" s="64"/>
      <c r="AX73" s="65"/>
      <c r="AY73" s="65"/>
      <c r="AZ73" s="65"/>
      <c r="BA73" s="65"/>
      <c r="BB73" s="65"/>
      <c r="BC73" s="65"/>
      <c r="BD73" s="66"/>
      <c r="BE73" s="64">
        <f t="shared" ref="BE73:BE80" si="0">AO73</f>
        <v>6</v>
      </c>
      <c r="BF73" s="65"/>
      <c r="BG73" s="65"/>
      <c r="BH73" s="65"/>
      <c r="BI73" s="65"/>
      <c r="BJ73" s="65"/>
      <c r="BK73" s="65"/>
      <c r="BL73" s="66"/>
    </row>
    <row r="74" spans="1:64" ht="33" customHeight="1">
      <c r="A74" s="28" t="s">
        <v>111</v>
      </c>
      <c r="B74" s="28"/>
      <c r="C74" s="28"/>
      <c r="D74" s="28"/>
      <c r="E74" s="28"/>
      <c r="F74" s="29"/>
      <c r="G74" s="30" t="s">
        <v>87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2"/>
      <c r="Z74" s="39" t="s">
        <v>96</v>
      </c>
      <c r="AA74" s="40"/>
      <c r="AB74" s="40"/>
      <c r="AC74" s="40"/>
      <c r="AD74" s="41"/>
      <c r="AE74" s="39" t="s">
        <v>95</v>
      </c>
      <c r="AF74" s="40"/>
      <c r="AG74" s="40"/>
      <c r="AH74" s="40"/>
      <c r="AI74" s="40"/>
      <c r="AJ74" s="40"/>
      <c r="AK74" s="40"/>
      <c r="AL74" s="40"/>
      <c r="AM74" s="40"/>
      <c r="AN74" s="41"/>
      <c r="AO74" s="55">
        <f>AO69/AO79</f>
        <v>170.22857142857143</v>
      </c>
      <c r="AP74" s="56"/>
      <c r="AQ74" s="56"/>
      <c r="AR74" s="56"/>
      <c r="AS74" s="56"/>
      <c r="AT74" s="56"/>
      <c r="AU74" s="56"/>
      <c r="AV74" s="57"/>
      <c r="AW74" s="64"/>
      <c r="AX74" s="65"/>
      <c r="AY74" s="65"/>
      <c r="AZ74" s="65"/>
      <c r="BA74" s="65"/>
      <c r="BB74" s="65"/>
      <c r="BC74" s="65"/>
      <c r="BD74" s="66"/>
      <c r="BE74" s="58">
        <f t="shared" si="0"/>
        <v>170.22857142857143</v>
      </c>
      <c r="BF74" s="59"/>
      <c r="BG74" s="59"/>
      <c r="BH74" s="59"/>
      <c r="BI74" s="59"/>
      <c r="BJ74" s="59"/>
      <c r="BK74" s="59"/>
      <c r="BL74" s="60"/>
    </row>
    <row r="75" spans="1:64" ht="30.75" customHeight="1">
      <c r="A75" s="28" t="s">
        <v>112</v>
      </c>
      <c r="B75" s="28"/>
      <c r="C75" s="28"/>
      <c r="D75" s="28"/>
      <c r="E75" s="28"/>
      <c r="F75" s="29"/>
      <c r="G75" s="30" t="s">
        <v>88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2"/>
      <c r="Z75" s="39" t="s">
        <v>97</v>
      </c>
      <c r="AA75" s="40"/>
      <c r="AB75" s="40"/>
      <c r="AC75" s="40"/>
      <c r="AD75" s="41"/>
      <c r="AE75" s="39" t="s">
        <v>95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55">
        <f>AO70/AO80</f>
        <v>1293.5555555555557</v>
      </c>
      <c r="AP75" s="56"/>
      <c r="AQ75" s="56"/>
      <c r="AR75" s="56"/>
      <c r="AS75" s="56"/>
      <c r="AT75" s="56"/>
      <c r="AU75" s="56"/>
      <c r="AV75" s="57"/>
      <c r="AW75" s="64"/>
      <c r="AX75" s="65"/>
      <c r="AY75" s="65"/>
      <c r="AZ75" s="65"/>
      <c r="BA75" s="65"/>
      <c r="BB75" s="65"/>
      <c r="BC75" s="65"/>
      <c r="BD75" s="66"/>
      <c r="BE75" s="58">
        <f t="shared" si="0"/>
        <v>1293.5555555555557</v>
      </c>
      <c r="BF75" s="59"/>
      <c r="BG75" s="59"/>
      <c r="BH75" s="59"/>
      <c r="BI75" s="59"/>
      <c r="BJ75" s="59"/>
      <c r="BK75" s="59"/>
      <c r="BL75" s="60"/>
    </row>
    <row r="76" spans="1:64" ht="19.5" customHeight="1">
      <c r="A76" s="36" t="s">
        <v>113</v>
      </c>
      <c r="B76" s="36"/>
      <c r="C76" s="36"/>
      <c r="D76" s="36"/>
      <c r="E76" s="36"/>
      <c r="F76" s="37"/>
      <c r="G76" s="33" t="s">
        <v>69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5"/>
      <c r="Z76" s="33" t="s">
        <v>70</v>
      </c>
      <c r="AA76" s="44"/>
      <c r="AB76" s="44"/>
      <c r="AC76" s="44"/>
      <c r="AD76" s="45"/>
      <c r="AE76" s="33" t="s">
        <v>70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55"/>
      <c r="AP76" s="56"/>
      <c r="AQ76" s="56"/>
      <c r="AR76" s="56"/>
      <c r="AS76" s="56"/>
      <c r="AT76" s="56"/>
      <c r="AU76" s="56"/>
      <c r="AV76" s="57"/>
      <c r="AW76" s="55"/>
      <c r="AX76" s="56"/>
      <c r="AY76" s="56"/>
      <c r="AZ76" s="56"/>
      <c r="BA76" s="56"/>
      <c r="BB76" s="56"/>
      <c r="BC76" s="56"/>
      <c r="BD76" s="57"/>
      <c r="BE76" s="64"/>
      <c r="BF76" s="65"/>
      <c r="BG76" s="65"/>
      <c r="BH76" s="65"/>
      <c r="BI76" s="65"/>
      <c r="BJ76" s="65"/>
      <c r="BK76" s="65"/>
      <c r="BL76" s="66"/>
    </row>
    <row r="77" spans="1:64" ht="33.75" customHeight="1">
      <c r="A77" s="28" t="s">
        <v>114</v>
      </c>
      <c r="B77" s="28"/>
      <c r="C77" s="28"/>
      <c r="D77" s="28"/>
      <c r="E77" s="28"/>
      <c r="F77" s="29"/>
      <c r="G77" s="30" t="s">
        <v>89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9" t="s">
        <v>93</v>
      </c>
      <c r="AA77" s="42"/>
      <c r="AB77" s="42"/>
      <c r="AC77" s="42"/>
      <c r="AD77" s="43"/>
      <c r="AE77" s="39" t="s">
        <v>98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61">
        <v>0.55000000000000004</v>
      </c>
      <c r="AP77" s="62"/>
      <c r="AQ77" s="62"/>
      <c r="AR77" s="62"/>
      <c r="AS77" s="62"/>
      <c r="AT77" s="62"/>
      <c r="AU77" s="62"/>
      <c r="AV77" s="63"/>
      <c r="AW77" s="61">
        <v>0.55000000000000004</v>
      </c>
      <c r="AX77" s="62"/>
      <c r="AY77" s="62"/>
      <c r="AZ77" s="62"/>
      <c r="BA77" s="62"/>
      <c r="BB77" s="62"/>
      <c r="BC77" s="62"/>
      <c r="BD77" s="63"/>
      <c r="BE77" s="61">
        <f>AO77+AW77</f>
        <v>1.1000000000000001</v>
      </c>
      <c r="BF77" s="62"/>
      <c r="BG77" s="62"/>
      <c r="BH77" s="62"/>
      <c r="BI77" s="62"/>
      <c r="BJ77" s="62"/>
      <c r="BK77" s="62"/>
      <c r="BL77" s="63"/>
    </row>
    <row r="78" spans="1:64" ht="34.5" customHeight="1">
      <c r="A78" s="28" t="s">
        <v>115</v>
      </c>
      <c r="B78" s="28"/>
      <c r="C78" s="28"/>
      <c r="D78" s="28"/>
      <c r="E78" s="28"/>
      <c r="F78" s="29"/>
      <c r="G78" s="30" t="s">
        <v>90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2"/>
      <c r="Z78" s="39" t="s">
        <v>93</v>
      </c>
      <c r="AA78" s="40"/>
      <c r="AB78" s="40"/>
      <c r="AC78" s="40"/>
      <c r="AD78" s="41"/>
      <c r="AE78" s="39" t="s">
        <v>99</v>
      </c>
      <c r="AF78" s="40"/>
      <c r="AG78" s="40"/>
      <c r="AH78" s="40"/>
      <c r="AI78" s="40"/>
      <c r="AJ78" s="40"/>
      <c r="AK78" s="40"/>
      <c r="AL78" s="40"/>
      <c r="AM78" s="40"/>
      <c r="AN78" s="41"/>
      <c r="AO78" s="91">
        <f>AO68/AO73</f>
        <v>130</v>
      </c>
      <c r="AP78" s="92"/>
      <c r="AQ78" s="92"/>
      <c r="AR78" s="92"/>
      <c r="AS78" s="92"/>
      <c r="AT78" s="92"/>
      <c r="AU78" s="92"/>
      <c r="AV78" s="93"/>
      <c r="AW78" s="61"/>
      <c r="AX78" s="62"/>
      <c r="AY78" s="62"/>
      <c r="AZ78" s="62"/>
      <c r="BA78" s="62"/>
      <c r="BB78" s="62"/>
      <c r="BC78" s="62"/>
      <c r="BD78" s="63"/>
      <c r="BE78" s="91">
        <f t="shared" si="0"/>
        <v>130</v>
      </c>
      <c r="BF78" s="92"/>
      <c r="BG78" s="92"/>
      <c r="BH78" s="92"/>
      <c r="BI78" s="92"/>
      <c r="BJ78" s="92"/>
      <c r="BK78" s="92"/>
      <c r="BL78" s="93"/>
    </row>
    <row r="79" spans="1:64" ht="32.25" customHeight="1">
      <c r="A79" s="28" t="s">
        <v>116</v>
      </c>
      <c r="B79" s="28"/>
      <c r="C79" s="28"/>
      <c r="D79" s="28"/>
      <c r="E79" s="28"/>
      <c r="F79" s="29"/>
      <c r="G79" s="30" t="s">
        <v>91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9" t="s">
        <v>93</v>
      </c>
      <c r="AA79" s="40"/>
      <c r="AB79" s="40"/>
      <c r="AC79" s="40"/>
      <c r="AD79" s="41"/>
      <c r="AE79" s="39" t="s">
        <v>100</v>
      </c>
      <c r="AF79" s="40"/>
      <c r="AG79" s="40"/>
      <c r="AH79" s="40"/>
      <c r="AI79" s="40"/>
      <c r="AJ79" s="40"/>
      <c r="AK79" s="40"/>
      <c r="AL79" s="40"/>
      <c r="AM79" s="40"/>
      <c r="AN79" s="41"/>
      <c r="AO79" s="91">
        <v>1.75</v>
      </c>
      <c r="AP79" s="92"/>
      <c r="AQ79" s="92"/>
      <c r="AR79" s="92"/>
      <c r="AS79" s="92"/>
      <c r="AT79" s="92"/>
      <c r="AU79" s="92"/>
      <c r="AV79" s="93"/>
      <c r="AW79" s="61"/>
      <c r="AX79" s="62"/>
      <c r="AY79" s="62"/>
      <c r="AZ79" s="62"/>
      <c r="BA79" s="62"/>
      <c r="BB79" s="62"/>
      <c r="BC79" s="62"/>
      <c r="BD79" s="63"/>
      <c r="BE79" s="91">
        <f t="shared" si="0"/>
        <v>1.75</v>
      </c>
      <c r="BF79" s="92"/>
      <c r="BG79" s="92"/>
      <c r="BH79" s="92"/>
      <c r="BI79" s="92"/>
      <c r="BJ79" s="92"/>
      <c r="BK79" s="92"/>
      <c r="BL79" s="93"/>
    </row>
    <row r="80" spans="1:64" ht="30" customHeight="1">
      <c r="A80" s="28" t="s">
        <v>117</v>
      </c>
      <c r="B80" s="28"/>
      <c r="C80" s="28"/>
      <c r="D80" s="28"/>
      <c r="E80" s="28"/>
      <c r="F80" s="29"/>
      <c r="G80" s="30" t="s">
        <v>92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2"/>
      <c r="Z80" s="39" t="s">
        <v>101</v>
      </c>
      <c r="AA80" s="40"/>
      <c r="AB80" s="40"/>
      <c r="AC80" s="40"/>
      <c r="AD80" s="41"/>
      <c r="AE80" s="39" t="s">
        <v>102</v>
      </c>
      <c r="AF80" s="40"/>
      <c r="AG80" s="40"/>
      <c r="AH80" s="40"/>
      <c r="AI80" s="40"/>
      <c r="AJ80" s="40"/>
      <c r="AK80" s="40"/>
      <c r="AL80" s="40"/>
      <c r="AM80" s="40"/>
      <c r="AN80" s="41"/>
      <c r="AO80" s="91">
        <v>0.45</v>
      </c>
      <c r="AP80" s="92"/>
      <c r="AQ80" s="92"/>
      <c r="AR80" s="92"/>
      <c r="AS80" s="92"/>
      <c r="AT80" s="92"/>
      <c r="AU80" s="92"/>
      <c r="AV80" s="93"/>
      <c r="AW80" s="61"/>
      <c r="AX80" s="62"/>
      <c r="AY80" s="62"/>
      <c r="AZ80" s="62"/>
      <c r="BA80" s="62"/>
      <c r="BB80" s="62"/>
      <c r="BC80" s="62"/>
      <c r="BD80" s="63"/>
      <c r="BE80" s="91">
        <f t="shared" si="0"/>
        <v>0.45</v>
      </c>
      <c r="BF80" s="92"/>
      <c r="BG80" s="92"/>
      <c r="BH80" s="92"/>
      <c r="BI80" s="92"/>
      <c r="BJ80" s="92"/>
      <c r="BK80" s="92"/>
      <c r="BL80" s="93"/>
    </row>
    <row r="81" spans="1:65" ht="19.5" customHeight="1">
      <c r="A81" s="36" t="s">
        <v>118</v>
      </c>
      <c r="B81" s="36"/>
      <c r="C81" s="36"/>
      <c r="D81" s="36"/>
      <c r="E81" s="36"/>
      <c r="F81" s="37"/>
      <c r="G81" s="33" t="s">
        <v>71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5"/>
      <c r="Z81" s="39"/>
      <c r="AA81" s="42"/>
      <c r="AB81" s="42"/>
      <c r="AC81" s="42"/>
      <c r="AD81" s="43"/>
      <c r="AE81" s="39"/>
      <c r="AF81" s="42"/>
      <c r="AG81" s="42"/>
      <c r="AH81" s="42"/>
      <c r="AI81" s="42"/>
      <c r="AJ81" s="42"/>
      <c r="AK81" s="42"/>
      <c r="AL81" s="42"/>
      <c r="AM81" s="42"/>
      <c r="AN81" s="43"/>
      <c r="AO81" s="64"/>
      <c r="AP81" s="65"/>
      <c r="AQ81" s="65"/>
      <c r="AR81" s="65"/>
      <c r="AS81" s="65"/>
      <c r="AT81" s="65"/>
      <c r="AU81" s="65"/>
      <c r="AV81" s="66"/>
      <c r="AW81" s="55"/>
      <c r="AX81" s="56"/>
      <c r="AY81" s="56"/>
      <c r="AZ81" s="56"/>
      <c r="BA81" s="56"/>
      <c r="BB81" s="56"/>
      <c r="BC81" s="56"/>
      <c r="BD81" s="57"/>
      <c r="BE81" s="64"/>
      <c r="BF81" s="65"/>
      <c r="BG81" s="65"/>
      <c r="BH81" s="65"/>
      <c r="BI81" s="65"/>
      <c r="BJ81" s="65"/>
      <c r="BK81" s="65"/>
      <c r="BL81" s="66"/>
    </row>
    <row r="82" spans="1:65" ht="36" customHeight="1">
      <c r="A82" s="86" t="s">
        <v>118</v>
      </c>
      <c r="B82" s="86"/>
      <c r="C82" s="86"/>
      <c r="D82" s="86"/>
      <c r="E82" s="86"/>
      <c r="F82" s="86"/>
      <c r="G82" s="30" t="s">
        <v>72</v>
      </c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2"/>
      <c r="Z82" s="39" t="s">
        <v>73</v>
      </c>
      <c r="AA82" s="42"/>
      <c r="AB82" s="42"/>
      <c r="AC82" s="42"/>
      <c r="AD82" s="43"/>
      <c r="AE82" s="39" t="s">
        <v>74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87">
        <f>13049.417/BE66</f>
        <v>0.9323775143723394</v>
      </c>
      <c r="AP82" s="88"/>
      <c r="AQ82" s="88"/>
      <c r="AR82" s="88"/>
      <c r="AS82" s="88"/>
      <c r="AT82" s="88"/>
      <c r="AU82" s="88"/>
      <c r="AV82" s="89"/>
      <c r="AW82" s="87"/>
      <c r="AX82" s="88"/>
      <c r="AY82" s="88"/>
      <c r="AZ82" s="88"/>
      <c r="BA82" s="88"/>
      <c r="BB82" s="88"/>
      <c r="BC82" s="88"/>
      <c r="BD82" s="89"/>
      <c r="BE82" s="87">
        <f>AO82</f>
        <v>0.9323775143723394</v>
      </c>
      <c r="BF82" s="88"/>
      <c r="BG82" s="88"/>
      <c r="BH82" s="88"/>
      <c r="BI82" s="88"/>
      <c r="BJ82" s="88"/>
      <c r="BK82" s="88"/>
      <c r="BL82" s="89"/>
    </row>
    <row r="83" spans="1:65" ht="12.75" customHeight="1">
      <c r="A83" s="2"/>
      <c r="B83" s="2"/>
      <c r="C83" s="2"/>
      <c r="D83" s="2"/>
      <c r="E83" s="2"/>
      <c r="F83" s="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5" ht="15.75" customHeight="1"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1:65" ht="21" customHeight="1">
      <c r="A85" s="165" t="s">
        <v>75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24"/>
      <c r="AO85" s="167" t="s">
        <v>76</v>
      </c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25"/>
      <c r="BI85" s="25"/>
      <c r="BJ85" s="25"/>
      <c r="BK85" s="25"/>
      <c r="BL85" s="25"/>
      <c r="BM85" s="25"/>
    </row>
    <row r="86" spans="1:65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38" t="s">
        <v>9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25"/>
      <c r="AO86" s="38" t="s">
        <v>77</v>
      </c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25"/>
      <c r="BI86" s="25"/>
      <c r="BJ86" s="25"/>
      <c r="BK86" s="25"/>
      <c r="BL86" s="25"/>
      <c r="BM86" s="25"/>
    </row>
    <row r="87" spans="1:65" ht="15.75">
      <c r="A87" s="168" t="s">
        <v>7</v>
      </c>
      <c r="B87" s="168"/>
      <c r="C87" s="168"/>
      <c r="D87" s="168"/>
      <c r="E87" s="168"/>
      <c r="F87" s="168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0.25" customHeight="1">
      <c r="A89" s="174" t="s">
        <v>126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24"/>
      <c r="AO89" s="170" t="s">
        <v>127</v>
      </c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25"/>
      <c r="BI89" s="25"/>
      <c r="BJ89" s="25"/>
      <c r="BK89" s="25"/>
      <c r="BL89" s="25"/>
      <c r="BM89" s="25"/>
    </row>
    <row r="90" spans="1:65" ht="23.25" customHeight="1">
      <c r="A90" s="175" t="s">
        <v>128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5"/>
      <c r="Q90" s="25"/>
      <c r="R90" s="25"/>
      <c r="S90" s="25"/>
      <c r="T90" s="25"/>
      <c r="U90" s="25"/>
      <c r="V90" s="25"/>
      <c r="W90" s="38" t="s">
        <v>9</v>
      </c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25"/>
      <c r="AO90" s="38" t="s">
        <v>77</v>
      </c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25"/>
      <c r="BI90" s="25"/>
      <c r="BJ90" s="25"/>
      <c r="BK90" s="25"/>
      <c r="BL90" s="25"/>
      <c r="BM90" s="25"/>
    </row>
    <row r="91" spans="1:65" ht="19.5" customHeight="1">
      <c r="AO91" s="25"/>
      <c r="AP91" s="25"/>
      <c r="AQ91" s="25"/>
      <c r="AR91" s="25"/>
      <c r="AS91" s="25"/>
      <c r="AT91" s="25"/>
      <c r="AU91" s="25"/>
      <c r="AV91" s="25"/>
      <c r="AW91" s="25"/>
    </row>
    <row r="92" spans="1:65" ht="15.75">
      <c r="A92" s="171" t="s">
        <v>122</v>
      </c>
      <c r="B92" s="172"/>
      <c r="C92" s="172"/>
      <c r="D92" s="172"/>
      <c r="E92" s="172"/>
      <c r="F92" s="172"/>
      <c r="G92" s="172"/>
      <c r="H92" s="172"/>
      <c r="AO92" s="25"/>
      <c r="AP92" s="25"/>
      <c r="AQ92" s="25"/>
      <c r="AR92" s="25"/>
      <c r="AS92" s="25"/>
      <c r="AT92" s="25"/>
      <c r="AU92" s="25"/>
      <c r="AV92" s="25"/>
      <c r="AW92" s="25"/>
    </row>
    <row r="93" spans="1:65" ht="15.75">
      <c r="A93" s="173" t="s">
        <v>51</v>
      </c>
      <c r="B93" s="173"/>
      <c r="C93" s="173"/>
      <c r="D93" s="173"/>
      <c r="E93" s="173"/>
      <c r="F93" s="173"/>
      <c r="G93" s="173"/>
      <c r="H93" s="173"/>
      <c r="I93" s="27"/>
      <c r="J93" s="27"/>
      <c r="K93" s="27"/>
      <c r="L93" s="27"/>
      <c r="M93" s="27"/>
      <c r="N93" s="27"/>
      <c r="O93" s="27"/>
      <c r="P93" s="27"/>
      <c r="Q93" s="27"/>
      <c r="AO93" s="25"/>
      <c r="AP93" s="25"/>
      <c r="AQ93" s="25"/>
      <c r="AR93" s="25"/>
      <c r="AS93" s="25"/>
      <c r="AT93" s="25"/>
      <c r="AU93" s="25"/>
      <c r="AV93" s="25"/>
      <c r="AW93" s="25"/>
    </row>
    <row r="94" spans="1:65">
      <c r="A94" s="20" t="s">
        <v>52</v>
      </c>
      <c r="AO94" s="25"/>
      <c r="AP94" s="25"/>
      <c r="AQ94" s="25"/>
      <c r="AR94" s="25"/>
      <c r="AS94" s="25"/>
      <c r="AT94" s="25"/>
      <c r="AU94" s="25"/>
      <c r="AV94" s="25"/>
      <c r="AW94" s="25"/>
    </row>
    <row r="95" spans="1:65">
      <c r="AO95" s="25"/>
      <c r="AP95" s="25"/>
      <c r="AQ95" s="25"/>
      <c r="AR95" s="25"/>
      <c r="AS95" s="25"/>
      <c r="AT95" s="25"/>
      <c r="AU95" s="25"/>
      <c r="AV95" s="25"/>
      <c r="AW95" s="25"/>
    </row>
    <row r="96" spans="1:65">
      <c r="A96" s="20" t="s">
        <v>52</v>
      </c>
    </row>
  </sheetData>
  <mergeCells count="279">
    <mergeCell ref="AO85:BG85"/>
    <mergeCell ref="A87:F87"/>
    <mergeCell ref="W89:AM89"/>
    <mergeCell ref="AO89:BG89"/>
    <mergeCell ref="A92:H92"/>
    <mergeCell ref="A93:H93"/>
    <mergeCell ref="AW73:BD73"/>
    <mergeCell ref="AW71:BD71"/>
    <mergeCell ref="AW70:BD70"/>
    <mergeCell ref="AW72:BD72"/>
    <mergeCell ref="AE70:AN70"/>
    <mergeCell ref="Z73:AD73"/>
    <mergeCell ref="AO72:AV72"/>
    <mergeCell ref="AO70:AV70"/>
    <mergeCell ref="BE66:BL66"/>
    <mergeCell ref="BE73:BL73"/>
    <mergeCell ref="BE70:BL70"/>
    <mergeCell ref="BE71:BL71"/>
    <mergeCell ref="BE72:BL72"/>
    <mergeCell ref="BE69:BL69"/>
    <mergeCell ref="AW66:BD66"/>
    <mergeCell ref="AW67:BD67"/>
    <mergeCell ref="AO74:AV74"/>
    <mergeCell ref="AO71:AV71"/>
    <mergeCell ref="AE67:AN67"/>
    <mergeCell ref="AO69:AV69"/>
    <mergeCell ref="AO64:AV64"/>
    <mergeCell ref="Z69:AD69"/>
    <mergeCell ref="AE72:AN72"/>
    <mergeCell ref="AE71:AN71"/>
    <mergeCell ref="AO73:AV73"/>
    <mergeCell ref="AE64:AN64"/>
    <mergeCell ref="AO68:AV68"/>
    <mergeCell ref="Z68:AD68"/>
    <mergeCell ref="AO67:AV67"/>
    <mergeCell ref="G69:Y69"/>
    <mergeCell ref="AE62:AN62"/>
    <mergeCell ref="AE63:AN63"/>
    <mergeCell ref="AE69:AN69"/>
    <mergeCell ref="Z65:AD65"/>
    <mergeCell ref="AE65:AN65"/>
    <mergeCell ref="Z64:AD64"/>
    <mergeCell ref="AE68:AN68"/>
    <mergeCell ref="Z67:AD67"/>
    <mergeCell ref="G66:Y66"/>
    <mergeCell ref="G68:Y68"/>
    <mergeCell ref="G67:Y67"/>
    <mergeCell ref="D48:AB48"/>
    <mergeCell ref="A52:AY52"/>
    <mergeCell ref="A49:C49"/>
    <mergeCell ref="AK49:AR49"/>
    <mergeCell ref="AS49:AZ49"/>
    <mergeCell ref="AK48:AR48"/>
    <mergeCell ref="AK47:AR47"/>
    <mergeCell ref="BE65:BL65"/>
    <mergeCell ref="AO66:AV66"/>
    <mergeCell ref="AW63:BD63"/>
    <mergeCell ref="BE63:BL63"/>
    <mergeCell ref="A44:C45"/>
    <mergeCell ref="A43:AZ43"/>
    <mergeCell ref="AC46:AJ46"/>
    <mergeCell ref="AC47:AJ47"/>
    <mergeCell ref="D46:AB46"/>
    <mergeCell ref="D47:AB47"/>
    <mergeCell ref="AS46:AZ46"/>
    <mergeCell ref="AS47:AZ47"/>
    <mergeCell ref="A46:C46"/>
    <mergeCell ref="AK46:AR46"/>
    <mergeCell ref="AR57:AY57"/>
    <mergeCell ref="AB57:AI57"/>
    <mergeCell ref="AJ53:AQ54"/>
    <mergeCell ref="A55:C55"/>
    <mergeCell ref="AB55:AI55"/>
    <mergeCell ref="D57:AA57"/>
    <mergeCell ref="AR55:AY55"/>
    <mergeCell ref="A57:C57"/>
    <mergeCell ref="AR53:AY54"/>
    <mergeCell ref="AJ57:AQ57"/>
    <mergeCell ref="D53:AA54"/>
    <mergeCell ref="AB53:AI54"/>
    <mergeCell ref="D49:AB49"/>
    <mergeCell ref="D56:AA56"/>
    <mergeCell ref="AB56:AI56"/>
    <mergeCell ref="AJ55:AQ55"/>
    <mergeCell ref="AJ56:AQ56"/>
    <mergeCell ref="A39:F39"/>
    <mergeCell ref="A25:BL25"/>
    <mergeCell ref="A40:F40"/>
    <mergeCell ref="AC44:AJ45"/>
    <mergeCell ref="AK44:AR45"/>
    <mergeCell ref="G40:BL40"/>
    <mergeCell ref="A42:AZ42"/>
    <mergeCell ref="AS44:AZ45"/>
    <mergeCell ref="D44:AB45"/>
    <mergeCell ref="A53:C54"/>
    <mergeCell ref="D55:AA55"/>
    <mergeCell ref="A56:C56"/>
    <mergeCell ref="AR56:AY56"/>
    <mergeCell ref="A51:BL51"/>
    <mergeCell ref="BA48:BH48"/>
    <mergeCell ref="BA49:BH49"/>
    <mergeCell ref="A48:C48"/>
    <mergeCell ref="AS48:AZ48"/>
    <mergeCell ref="AC49:AJ49"/>
    <mergeCell ref="O17:BL17"/>
    <mergeCell ref="A14:K14"/>
    <mergeCell ref="C15:K15"/>
    <mergeCell ref="A21:T21"/>
    <mergeCell ref="C17:K17"/>
    <mergeCell ref="T22:W22"/>
    <mergeCell ref="I22:S22"/>
    <mergeCell ref="L19:AB19"/>
    <mergeCell ref="A22:H22"/>
    <mergeCell ref="A17:B17"/>
    <mergeCell ref="A16:K16"/>
    <mergeCell ref="AO2:BL2"/>
    <mergeCell ref="AO5:BL5"/>
    <mergeCell ref="L14:BL14"/>
    <mergeCell ref="A27:BL27"/>
    <mergeCell ref="D19:J19"/>
    <mergeCell ref="AO3:BL3"/>
    <mergeCell ref="AO6:BF6"/>
    <mergeCell ref="AO1:BL1"/>
    <mergeCell ref="U21:AD21"/>
    <mergeCell ref="AE21:AR21"/>
    <mergeCell ref="L13:BL13"/>
    <mergeCell ref="BD21:BL21"/>
    <mergeCell ref="AO7:BF7"/>
    <mergeCell ref="A10:BL10"/>
    <mergeCell ref="AO4:BL4"/>
    <mergeCell ref="C13:K13"/>
    <mergeCell ref="AS21:BC21"/>
    <mergeCell ref="AC19:BL19"/>
    <mergeCell ref="L15:BL15"/>
    <mergeCell ref="A11:BL11"/>
    <mergeCell ref="A13:B13"/>
    <mergeCell ref="A15:B15"/>
    <mergeCell ref="L16:BL16"/>
    <mergeCell ref="L17:N17"/>
    <mergeCell ref="A24:BL24"/>
    <mergeCell ref="AO76:AV76"/>
    <mergeCell ref="A37:F37"/>
    <mergeCell ref="G37:BL37"/>
    <mergeCell ref="G28:BL28"/>
    <mergeCell ref="A28:F28"/>
    <mergeCell ref="AW75:BD75"/>
    <mergeCell ref="AO75:AV75"/>
    <mergeCell ref="AE66:AN66"/>
    <mergeCell ref="A66:F66"/>
    <mergeCell ref="A31:F31"/>
    <mergeCell ref="G31:BL31"/>
    <mergeCell ref="A30:F30"/>
    <mergeCell ref="G29:BL29"/>
    <mergeCell ref="AC48:AJ48"/>
    <mergeCell ref="G39:BL39"/>
    <mergeCell ref="A29:F29"/>
    <mergeCell ref="A34:BL34"/>
    <mergeCell ref="A38:F38"/>
    <mergeCell ref="G38:BL38"/>
    <mergeCell ref="A33:BL33"/>
    <mergeCell ref="G30:BL30"/>
    <mergeCell ref="A36:BL36"/>
    <mergeCell ref="A47:C47"/>
    <mergeCell ref="AW81:BD81"/>
    <mergeCell ref="AO80:AV80"/>
    <mergeCell ref="AO77:AV77"/>
    <mergeCell ref="AO78:AV78"/>
    <mergeCell ref="AE79:AN79"/>
    <mergeCell ref="BE78:BL78"/>
    <mergeCell ref="AW77:BD77"/>
    <mergeCell ref="AW78:BD78"/>
    <mergeCell ref="BE77:BL77"/>
    <mergeCell ref="AW79:BD79"/>
    <mergeCell ref="AW80:BD80"/>
    <mergeCell ref="AO79:AV79"/>
    <mergeCell ref="W90:AM90"/>
    <mergeCell ref="AO90:BG90"/>
    <mergeCell ref="BE82:BL82"/>
    <mergeCell ref="AO82:AV82"/>
    <mergeCell ref="AW82:BD82"/>
    <mergeCell ref="BE76:BL76"/>
    <mergeCell ref="AE76:AN76"/>
    <mergeCell ref="Z62:AD62"/>
    <mergeCell ref="AO63:AV63"/>
    <mergeCell ref="AO86:BG86"/>
    <mergeCell ref="G79:Y79"/>
    <mergeCell ref="G78:Y78"/>
    <mergeCell ref="Z79:AD79"/>
    <mergeCell ref="AE77:AN77"/>
    <mergeCell ref="Z78:AD78"/>
    <mergeCell ref="Z82:AD82"/>
    <mergeCell ref="AE82:AN82"/>
    <mergeCell ref="AE78:AN78"/>
    <mergeCell ref="Z81:AD81"/>
    <mergeCell ref="Z80:AD80"/>
    <mergeCell ref="AO81:AV81"/>
    <mergeCell ref="BE80:BL80"/>
    <mergeCell ref="BE79:BL79"/>
    <mergeCell ref="BE81:BL81"/>
    <mergeCell ref="AR58:AY58"/>
    <mergeCell ref="AW64:BD64"/>
    <mergeCell ref="AO61:AV61"/>
    <mergeCell ref="AW62:BD62"/>
    <mergeCell ref="AJ58:AQ58"/>
    <mergeCell ref="AE61:AN61"/>
    <mergeCell ref="AB58:AI58"/>
    <mergeCell ref="A60:BL60"/>
    <mergeCell ref="Z61:AD61"/>
    <mergeCell ref="BE62:BL62"/>
    <mergeCell ref="D58:AA58"/>
    <mergeCell ref="A62:F62"/>
    <mergeCell ref="A58:C58"/>
    <mergeCell ref="BE64:BL64"/>
    <mergeCell ref="A61:F61"/>
    <mergeCell ref="AW61:BD61"/>
    <mergeCell ref="G61:Y61"/>
    <mergeCell ref="G62:Y62"/>
    <mergeCell ref="G63:Y63"/>
    <mergeCell ref="A64:F64"/>
    <mergeCell ref="A78:F78"/>
    <mergeCell ref="G70:Y70"/>
    <mergeCell ref="BE61:BL61"/>
    <mergeCell ref="G64:Y64"/>
    <mergeCell ref="Z63:AD63"/>
    <mergeCell ref="A63:F63"/>
    <mergeCell ref="AE73:AN73"/>
    <mergeCell ref="G76:Y76"/>
    <mergeCell ref="Z77:AD77"/>
    <mergeCell ref="AO62:AV62"/>
    <mergeCell ref="AW76:BD76"/>
    <mergeCell ref="BE75:BL75"/>
    <mergeCell ref="BE68:BL68"/>
    <mergeCell ref="AW68:BD68"/>
    <mergeCell ref="AW69:BD69"/>
    <mergeCell ref="BE74:BL74"/>
    <mergeCell ref="AW74:BD74"/>
    <mergeCell ref="AW65:BD65"/>
    <mergeCell ref="AO65:AV65"/>
    <mergeCell ref="G65:Y65"/>
    <mergeCell ref="BE67:BL67"/>
    <mergeCell ref="A67:F67"/>
    <mergeCell ref="Z66:AD66"/>
    <mergeCell ref="A65:F65"/>
    <mergeCell ref="A70:F70"/>
    <mergeCell ref="A68:F68"/>
    <mergeCell ref="A69:F69"/>
    <mergeCell ref="AE74:AN74"/>
    <mergeCell ref="Z70:AD70"/>
    <mergeCell ref="A71:F71"/>
    <mergeCell ref="G74:Y74"/>
    <mergeCell ref="G77:Y77"/>
    <mergeCell ref="Z72:AD72"/>
    <mergeCell ref="Z71:AD71"/>
    <mergeCell ref="A74:F74"/>
    <mergeCell ref="Z76:AD76"/>
    <mergeCell ref="Z75:AD75"/>
    <mergeCell ref="G73:Y73"/>
    <mergeCell ref="Z74:AD74"/>
    <mergeCell ref="A75:F75"/>
    <mergeCell ref="G71:Y71"/>
    <mergeCell ref="G72:Y72"/>
    <mergeCell ref="A72:F72"/>
    <mergeCell ref="A73:F73"/>
    <mergeCell ref="A76:F76"/>
    <mergeCell ref="A77:F77"/>
    <mergeCell ref="AE75:AN75"/>
    <mergeCell ref="G75:Y75"/>
    <mergeCell ref="A79:F79"/>
    <mergeCell ref="G80:Y80"/>
    <mergeCell ref="G81:Y81"/>
    <mergeCell ref="G82:Y82"/>
    <mergeCell ref="A80:F80"/>
    <mergeCell ref="A81:F81"/>
    <mergeCell ref="W86:AM86"/>
    <mergeCell ref="AE80:AN80"/>
    <mergeCell ref="AE81:AN81"/>
    <mergeCell ref="A82:F82"/>
    <mergeCell ref="A85:V85"/>
    <mergeCell ref="W85:AM85"/>
  </mergeCells>
  <phoneticPr fontId="0" type="noConversion"/>
  <conditionalFormatting sqref="G64:L64">
    <cfRule type="cellIs" dxfId="4" priority="2" stopIfTrue="1" operator="equal">
      <formula>$G63</formula>
    </cfRule>
  </conditionalFormatting>
  <conditionalFormatting sqref="D49">
    <cfRule type="cellIs" dxfId="3" priority="3" stopIfTrue="1" operator="equal">
      <formula>$D47</formula>
    </cfRule>
  </conditionalFormatting>
  <conditionalFormatting sqref="B83:F83 A64:A83 B64:F81">
    <cfRule type="cellIs" dxfId="2" priority="4" stopIfTrue="1" operator="equal">
      <formula>0</formula>
    </cfRule>
  </conditionalFormatting>
  <conditionalFormatting sqref="D49:I49">
    <cfRule type="cellIs" dxfId="1" priority="1" stopIfTrue="1" operator="equal">
      <formula>$D47</formula>
    </cfRule>
  </conditionalFormatting>
  <conditionalFormatting sqref="G83:L83">
    <cfRule type="cellIs" dxfId="0" priority="14" stopIfTrue="1" operator="equal">
      <formula>$G64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КПК1217441</vt:lpstr>
      <vt:lpstr>КПК1217441!Область_печати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2019-10-08T11:43:59Z</cp:lastPrinted>
  <dcterms:created xsi:type="dcterms:W3CDTF">2016-08-15T09:54:21Z</dcterms:created>
  <dcterms:modified xsi:type="dcterms:W3CDTF">2019-10-08T11:44:31Z</dcterms:modified>
</cp:coreProperties>
</file>