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20.12.2019" sheetId="549" r:id="rId2"/>
  </sheets>
  <definedNames>
    <definedName name="_xlnm.Print_Area" localSheetId="1">'20.12.2019'!$A$1:$D$196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7" i="549" l="1"/>
  <c r="D4" i="549" s="1"/>
  <c r="D145" i="549"/>
  <c r="D141" i="549" s="1"/>
  <c r="D66" i="549"/>
  <c r="D59" i="549"/>
  <c r="D154" i="549"/>
  <c r="D193" i="549"/>
  <c r="D175" i="549"/>
  <c r="D134" i="549"/>
  <c r="D116" i="549"/>
  <c r="D98" i="549"/>
  <c r="D80" i="549"/>
  <c r="D40" i="549"/>
  <c r="D39" i="549" s="1"/>
  <c r="D10" i="549" s="1"/>
  <c r="D174" i="549" s="1"/>
  <c r="D192" i="549" s="1"/>
  <c r="D35" i="549"/>
  <c r="D30" i="549"/>
  <c r="D11" i="549"/>
  <c r="C51" i="145"/>
  <c r="C36" i="145" s="1"/>
  <c r="C34" i="145"/>
  <c r="C16" i="145"/>
  <c r="C13" i="145"/>
  <c r="C33" i="145" s="1"/>
</calcChain>
</file>

<file path=xl/sharedStrings.xml><?xml version="1.0" encoding="utf-8"?>
<sst xmlns="http://schemas.openxmlformats.org/spreadsheetml/2006/main" count="242" uniqueCount="127">
  <si>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</si>
  <si>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</si>
  <si>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</si>
  <si>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</si>
  <si>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</si>
  <si>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</si>
  <si>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</si>
  <si>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</si>
  <si>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</si>
  <si>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</si>
  <si>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</si>
  <si>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</si>
  <si>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</si>
  <si>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</si>
  <si>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</si>
  <si>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</si>
  <si>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</si>
  <si>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</si>
  <si>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</si>
  <si>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</si>
  <si>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</si>
  <si>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</si>
  <si>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</si>
  <si>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</si>
  <si>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</si>
  <si>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</si>
  <si>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</si>
  <si>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</si>
  <si>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</si>
  <si>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</si>
  <si>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</si>
  <si>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</si>
  <si>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</si>
  <si>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</si>
  <si>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</si>
  <si>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</si>
  <si>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</si>
  <si>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</si>
  <si>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</si>
  <si>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</si>
  <si>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</si>
  <si>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</si>
  <si>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</si>
  <si>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</si>
  <si>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</si>
  <si>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</si>
  <si>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</si>
  <si>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</si>
  <si>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</si>
  <si>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</si>
  <si>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</si>
  <si>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</si>
  <si>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</si>
  <si>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</si>
  <si>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</si>
  <si>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</si>
  <si>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</si>
  <si>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</si>
  <si>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</si>
  <si>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</si>
  <si>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</si>
  <si>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</si>
  <si>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</si>
  <si>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бензин</t>
  </si>
  <si>
    <t>Фінансове управління</t>
  </si>
  <si>
    <t>заправка картриджів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</si>
  <si>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</si>
  <si>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</si>
  <si>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</si>
  <si>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</si>
  <si>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</si>
  <si>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Управління ЖКГ та Б</t>
  </si>
  <si>
    <t>ЦМЛ</t>
  </si>
  <si>
    <t>Центральна міська лікарня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</si>
  <si>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</si>
  <si>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</si>
  <si>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</si>
  <si>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</si>
  <si>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</si>
  <si>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</si>
  <si>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</si>
  <si>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</si>
  <si>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</si>
  <si>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>в т.ч. тверде паливо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</si>
  <si>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</si>
  <si>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</si>
  <si>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</si>
  <si>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</si>
  <si>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</si>
  <si>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</si>
  <si>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Виконавчий комітет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</si>
  <si>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</si>
  <si>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</si>
  <si>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</si>
  <si>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</si>
  <si>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</si>
  <si>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</si>
  <si>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господарські товари</t>
  </si>
  <si>
    <t>Фінансування видатків міського бюджету за 20.12.2019 року  пооб’єктно</t>
  </si>
  <si>
    <t>Надходження коштів на рахунки міського бюджету 20.12.2019 р., в т.ч.:</t>
  </si>
  <si>
    <t>щебінь ДНЗ 15</t>
  </si>
  <si>
    <t>роботи по укладанню плитки</t>
  </si>
  <si>
    <t>запчастини до комп’ютерів</t>
  </si>
  <si>
    <t>подарункові набори переможцям олімпіад</t>
  </si>
  <si>
    <t>поточний ремонт зовнішнього туалету ЗОШ 12</t>
  </si>
  <si>
    <t>поточний ремонт даху ЗОШ 7</t>
  </si>
  <si>
    <t>придбання картриджів</t>
  </si>
  <si>
    <t>технічне обслуговування оргтехніки</t>
  </si>
  <si>
    <t>встановлення санвузла</t>
  </si>
  <si>
    <t>оплата послуг за розміщення сайту</t>
  </si>
  <si>
    <t>обслуговування системи пожежної сигналізації</t>
  </si>
  <si>
    <t>фінансова підтримка ради ветеранів (програма підтримки ветеранів)</t>
  </si>
  <si>
    <t>заробітна плата за ІІ пол. грудня працівникам молодіжного центру</t>
  </si>
  <si>
    <t xml:space="preserve">розпорядження №  1010   від 20.12.2019 р. </t>
  </si>
  <si>
    <t>КП ВУКГ, монтування ліній вуличного освітлення, обслуговування та ремонт мереж вуличного освітлення</t>
  </si>
  <si>
    <t>фарбування металевих конструкцій на мосту через річку Остер, вул.Воздвиженська</t>
  </si>
  <si>
    <t>встановлення автобусної зупинки вул.Широкомагерська</t>
  </si>
  <si>
    <t>придбання щебеневого сколу</t>
  </si>
  <si>
    <t>поточний ремонт автостоянки вул.Шевченка,83 к.3</t>
  </si>
  <si>
    <t>поточний ремонт узбіччя частини вул.Шевченка</t>
  </si>
  <si>
    <t>КП НУВКГ, фінансова підтримка на оплату ПДВ</t>
  </si>
  <si>
    <t>КП КК Північна, громадські роботи</t>
  </si>
  <si>
    <t xml:space="preserve">проектно-кошторисна документація та експертиза по реконструкції перехрестя вул.Шевченка з вул.Носівський шлях </t>
  </si>
  <si>
    <t>проектно-кошторисна документація та експертиза по реконструкції перехрестя вул.Шевченка з вул.Синяківська</t>
  </si>
  <si>
    <t>проектно-кошторисна документація та експертиза по реконструкції перехрестя вул.Шевченка з вул.Генерала Корчагіна</t>
  </si>
  <si>
    <t>експертиза по реконструкції самопливного каналізаційного колектору вул.Синіківська-Шевченка</t>
  </si>
  <si>
    <t>інструменти для лапараскопії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</si>
</sst>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90" t="s">
        <v>48</v>
      </c>
      <c r="B1" s="90"/>
      <c r="C1" s="90"/>
      <c r="D1" s="90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8.600000000000001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8.600000000000001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8.600000000000001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96</v>
      </c>
      <c r="C39" s="15"/>
      <c r="D39" s="2"/>
    </row>
    <row r="40" spans="1:4" s="8" customFormat="1" ht="37.5" hidden="1" x14ac:dyDescent="0.3">
      <c r="A40" s="1"/>
      <c r="B40" s="3" t="s">
        <v>94</v>
      </c>
      <c r="C40" s="15"/>
      <c r="D40" s="2"/>
    </row>
    <row r="41" spans="1:4" s="8" customFormat="1" ht="37.5" hidden="1" x14ac:dyDescent="0.3">
      <c r="A41" s="1"/>
      <c r="B41" s="3" t="s">
        <v>95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6"/>
  <sheetViews>
    <sheetView tabSelected="1" view="pageBreakPreview" topLeftCell="A153" zoomScaleNormal="100" zoomScaleSheetLayoutView="100" workbookViewId="0">
      <selection activeCell="B177" sqref="B177:C177"/>
    </sheetView>
  </sheetViews>
  <sheetFormatPr defaultRowHeight="18.75" x14ac:dyDescent="0.25"/>
  <cols>
    <col min="1" max="1" width="30.28515625" style="26" customWidth="1"/>
    <col min="2" max="2" width="12.7109375" style="26" customWidth="1"/>
    <col min="3" max="3" width="73.85546875" style="26" customWidth="1"/>
    <col min="4" max="4" width="22" style="40" customWidth="1"/>
    <col min="5" max="5" width="8.85546875" style="39" hidden="1" customWidth="1"/>
    <col min="6" max="6" width="15.7109375" style="26" customWidth="1"/>
    <col min="7" max="7" width="12.5703125" style="26" customWidth="1"/>
    <col min="8" max="8" width="12.42578125" style="26" bestFit="1" customWidth="1"/>
    <col min="9" max="9" width="11.7109375" style="26" bestFit="1" customWidth="1"/>
    <col min="10" max="16384" width="9.140625" style="26"/>
  </cols>
  <sheetData>
    <row r="1" spans="1:5" ht="24.6" customHeight="1" x14ac:dyDescent="0.25">
      <c r="A1" s="123" t="s">
        <v>98</v>
      </c>
      <c r="B1" s="123"/>
      <c r="C1" s="123"/>
      <c r="D1" s="123"/>
      <c r="E1" s="123"/>
    </row>
    <row r="2" spans="1:5" ht="23.45" hidden="1" customHeight="1" x14ac:dyDescent="0.25">
      <c r="A2" s="124" t="s">
        <v>113</v>
      </c>
      <c r="B2" s="124"/>
      <c r="C2" s="124"/>
      <c r="D2" s="125"/>
      <c r="E2" s="27"/>
    </row>
    <row r="3" spans="1:5" ht="23.45" customHeight="1" x14ac:dyDescent="0.25">
      <c r="A3" s="51"/>
      <c r="B3" s="51"/>
      <c r="C3" s="51"/>
      <c r="D3" s="53" t="s">
        <v>25</v>
      </c>
      <c r="E3" s="27"/>
    </row>
    <row r="4" spans="1:5" ht="23.45" customHeight="1" x14ac:dyDescent="0.25">
      <c r="A4" s="126" t="s">
        <v>99</v>
      </c>
      <c r="B4" s="127"/>
      <c r="C4" s="128"/>
      <c r="D4" s="55">
        <f>D5+D6+D7</f>
        <v>798261.14</v>
      </c>
      <c r="E4" s="27"/>
    </row>
    <row r="5" spans="1:5" ht="23.45" customHeight="1" x14ac:dyDescent="0.25">
      <c r="A5" s="129" t="s">
        <v>67</v>
      </c>
      <c r="B5" s="130"/>
      <c r="C5" s="131"/>
      <c r="D5" s="52">
        <v>774486.77</v>
      </c>
      <c r="E5" s="27"/>
    </row>
    <row r="6" spans="1:5" ht="23.45" customHeight="1" x14ac:dyDescent="0.25">
      <c r="A6" s="129" t="s">
        <v>68</v>
      </c>
      <c r="B6" s="130"/>
      <c r="C6" s="131"/>
      <c r="D6" s="56">
        <v>22.5</v>
      </c>
      <c r="E6" s="27"/>
    </row>
    <row r="7" spans="1:5" ht="23.45" customHeight="1" x14ac:dyDescent="0.25">
      <c r="A7" s="132" t="s">
        <v>18</v>
      </c>
      <c r="B7" s="132"/>
      <c r="C7" s="132"/>
      <c r="D7" s="52">
        <f>10320+13431.87</f>
        <v>23751.870000000003</v>
      </c>
      <c r="E7" s="27"/>
    </row>
    <row r="8" spans="1:5" ht="23.45" customHeight="1" x14ac:dyDescent="0.25">
      <c r="A8" s="116"/>
      <c r="B8" s="117"/>
      <c r="C8" s="118"/>
      <c r="D8" s="52"/>
      <c r="E8" s="27"/>
    </row>
    <row r="9" spans="1:5" s="29" customFormat="1" ht="23.45" customHeight="1" x14ac:dyDescent="0.25">
      <c r="A9" s="116" t="s">
        <v>80</v>
      </c>
      <c r="B9" s="117"/>
      <c r="C9" s="117"/>
      <c r="D9" s="118"/>
      <c r="E9" s="28"/>
    </row>
    <row r="10" spans="1:5" s="29" customFormat="1" ht="22.9" customHeight="1" x14ac:dyDescent="0.25">
      <c r="A10" s="54" t="s">
        <v>55</v>
      </c>
      <c r="B10" s="119" t="s">
        <v>56</v>
      </c>
      <c r="C10" s="120"/>
      <c r="D10" s="55">
        <f>D11+D30+D35+D39+D136+D137+D138+D139+D140</f>
        <v>620981.21</v>
      </c>
      <c r="E10" s="28"/>
    </row>
    <row r="11" spans="1:5" s="29" customFormat="1" ht="25.9" customHeight="1" x14ac:dyDescent="0.25">
      <c r="A11" s="43" t="s">
        <v>57</v>
      </c>
      <c r="B11" s="121" t="s">
        <v>112</v>
      </c>
      <c r="C11" s="122"/>
      <c r="D11" s="46">
        <f>SUM(D12:D29)</f>
        <v>23834.76</v>
      </c>
      <c r="E11" s="28"/>
    </row>
    <row r="12" spans="1:5" s="50" customFormat="1" ht="22.15" hidden="1" customHeight="1" x14ac:dyDescent="0.25">
      <c r="A12" s="47"/>
      <c r="B12" s="48"/>
      <c r="C12" s="59" t="s">
        <v>85</v>
      </c>
      <c r="D12" s="58"/>
      <c r="E12" s="49"/>
    </row>
    <row r="13" spans="1:5" s="50" customFormat="1" ht="22.15" hidden="1" customHeight="1" x14ac:dyDescent="0.25">
      <c r="A13" s="47"/>
      <c r="B13" s="48"/>
      <c r="C13" s="59" t="s">
        <v>62</v>
      </c>
      <c r="D13" s="58"/>
      <c r="E13" s="49"/>
    </row>
    <row r="14" spans="1:5" s="50" customFormat="1" ht="22.15" hidden="1" customHeight="1" x14ac:dyDescent="0.25">
      <c r="A14" s="47"/>
      <c r="B14" s="48"/>
      <c r="C14" s="59" t="s">
        <v>31</v>
      </c>
      <c r="D14" s="57">
        <v>23834.76</v>
      </c>
      <c r="E14" s="49"/>
    </row>
    <row r="15" spans="1:5" s="50" customFormat="1" ht="22.15" hidden="1" customHeight="1" x14ac:dyDescent="0.25">
      <c r="A15" s="47"/>
      <c r="B15" s="48"/>
      <c r="C15" s="59" t="s">
        <v>86</v>
      </c>
      <c r="D15" s="57"/>
      <c r="E15" s="49"/>
    </row>
    <row r="16" spans="1:5" s="50" customFormat="1" ht="22.15" hidden="1" customHeight="1" x14ac:dyDescent="0.25">
      <c r="A16" s="47"/>
      <c r="B16" s="48"/>
      <c r="C16" s="59" t="s">
        <v>72</v>
      </c>
      <c r="D16" s="57"/>
      <c r="E16" s="49"/>
    </row>
    <row r="17" spans="1:5" s="50" customFormat="1" ht="22.15" hidden="1" customHeight="1" x14ac:dyDescent="0.25">
      <c r="A17" s="47"/>
      <c r="B17" s="48"/>
      <c r="C17" s="59" t="s">
        <v>87</v>
      </c>
      <c r="D17" s="57"/>
      <c r="E17" s="49"/>
    </row>
    <row r="18" spans="1:5" s="50" customFormat="1" ht="22.15" hidden="1" customHeight="1" x14ac:dyDescent="0.25">
      <c r="A18" s="47"/>
      <c r="B18" s="48"/>
      <c r="C18" s="59" t="s">
        <v>15</v>
      </c>
      <c r="D18" s="57"/>
      <c r="E18" s="49"/>
    </row>
    <row r="19" spans="1:5" s="50" customFormat="1" ht="22.15" hidden="1" customHeight="1" x14ac:dyDescent="0.25">
      <c r="A19" s="47"/>
      <c r="B19" s="48"/>
      <c r="C19" s="59" t="s">
        <v>74</v>
      </c>
      <c r="D19" s="57"/>
      <c r="E19" s="49"/>
    </row>
    <row r="20" spans="1:5" s="50" customFormat="1" ht="22.15" hidden="1" customHeight="1" x14ac:dyDescent="0.25">
      <c r="A20" s="47"/>
      <c r="B20" s="48"/>
      <c r="C20" s="59" t="s">
        <v>69</v>
      </c>
      <c r="D20" s="57"/>
      <c r="E20" s="49"/>
    </row>
    <row r="21" spans="1:5" s="50" customFormat="1" ht="22.15" hidden="1" customHeight="1" x14ac:dyDescent="0.25">
      <c r="A21" s="47"/>
      <c r="B21" s="48"/>
      <c r="C21" s="59" t="s">
        <v>32</v>
      </c>
      <c r="D21" s="57"/>
      <c r="E21" s="49"/>
    </row>
    <row r="22" spans="1:5" s="50" customFormat="1" ht="22.15" hidden="1" customHeight="1" x14ac:dyDescent="0.25">
      <c r="A22" s="47"/>
      <c r="B22" s="48"/>
      <c r="C22" s="59" t="s">
        <v>75</v>
      </c>
      <c r="D22" s="57"/>
      <c r="E22" s="49"/>
    </row>
    <row r="23" spans="1:5" s="50" customFormat="1" ht="22.15" hidden="1" customHeight="1" x14ac:dyDescent="0.25">
      <c r="A23" s="47"/>
      <c r="B23" s="48"/>
      <c r="C23" s="59" t="s">
        <v>46</v>
      </c>
      <c r="D23" s="57"/>
      <c r="E23" s="49"/>
    </row>
    <row r="24" spans="1:5" s="50" customFormat="1" ht="22.15" hidden="1" customHeight="1" x14ac:dyDescent="0.25">
      <c r="A24" s="47"/>
      <c r="B24" s="48"/>
      <c r="C24" s="59" t="s">
        <v>79</v>
      </c>
      <c r="D24" s="57"/>
      <c r="E24" s="49"/>
    </row>
    <row r="25" spans="1:5" s="50" customFormat="1" ht="22.15" hidden="1" customHeight="1" x14ac:dyDescent="0.25">
      <c r="A25" s="47"/>
      <c r="B25" s="48"/>
      <c r="C25" s="59" t="s">
        <v>76</v>
      </c>
      <c r="D25" s="57"/>
      <c r="E25" s="49"/>
    </row>
    <row r="26" spans="1:5" s="50" customFormat="1" ht="22.15" hidden="1" customHeight="1" x14ac:dyDescent="0.25">
      <c r="A26" s="47"/>
      <c r="B26" s="48"/>
      <c r="C26" s="59" t="s">
        <v>88</v>
      </c>
      <c r="D26" s="57"/>
      <c r="E26" s="49"/>
    </row>
    <row r="27" spans="1:5" s="50" customFormat="1" ht="22.15" hidden="1" customHeight="1" x14ac:dyDescent="0.25">
      <c r="A27" s="47"/>
      <c r="B27" s="48"/>
      <c r="C27" s="59" t="s">
        <v>89</v>
      </c>
      <c r="D27" s="57"/>
      <c r="E27" s="49"/>
    </row>
    <row r="28" spans="1:5" s="50" customFormat="1" ht="22.15" hidden="1" customHeight="1" x14ac:dyDescent="0.25">
      <c r="A28" s="47"/>
      <c r="B28" s="48"/>
      <c r="C28" s="59"/>
      <c r="D28" s="78"/>
      <c r="E28" s="49"/>
    </row>
    <row r="29" spans="1:5" s="50" customFormat="1" ht="22.15" hidden="1" customHeight="1" x14ac:dyDescent="0.25">
      <c r="A29" s="47"/>
      <c r="B29" s="48"/>
      <c r="C29" s="59" t="s">
        <v>64</v>
      </c>
      <c r="D29" s="78"/>
      <c r="E29" s="49"/>
    </row>
    <row r="30" spans="1:5" s="50" customFormat="1" ht="22.15" customHeight="1" x14ac:dyDescent="0.25">
      <c r="A30" s="43" t="s">
        <v>8</v>
      </c>
      <c r="B30" s="75" t="s">
        <v>77</v>
      </c>
      <c r="C30" s="60"/>
      <c r="D30" s="79">
        <f>D31+D32+D33+D34</f>
        <v>348063.54</v>
      </c>
      <c r="E30" s="49"/>
    </row>
    <row r="31" spans="1:5" s="29" customFormat="1" ht="22.15" hidden="1" customHeight="1" x14ac:dyDescent="0.25">
      <c r="A31" s="43"/>
      <c r="B31" s="114" t="s">
        <v>78</v>
      </c>
      <c r="C31" s="115"/>
      <c r="D31" s="30"/>
      <c r="E31" s="28"/>
    </row>
    <row r="32" spans="1:5" s="29" customFormat="1" ht="22.15" customHeight="1" x14ac:dyDescent="0.25">
      <c r="A32" s="43"/>
      <c r="B32" s="114" t="s">
        <v>15</v>
      </c>
      <c r="C32" s="115"/>
      <c r="D32" s="30">
        <v>2283.6</v>
      </c>
      <c r="E32" s="28"/>
    </row>
    <row r="33" spans="1:5" s="29" customFormat="1" ht="22.15" customHeight="1" x14ac:dyDescent="0.25">
      <c r="A33" s="43"/>
      <c r="B33" s="114" t="s">
        <v>92</v>
      </c>
      <c r="C33" s="115"/>
      <c r="D33" s="30">
        <v>62141.52</v>
      </c>
      <c r="E33" s="28"/>
    </row>
    <row r="34" spans="1:5" s="29" customFormat="1" ht="22.15" customHeight="1" x14ac:dyDescent="0.25">
      <c r="A34" s="43"/>
      <c r="B34" s="114" t="s">
        <v>93</v>
      </c>
      <c r="C34" s="115"/>
      <c r="D34" s="30">
        <v>283638.42</v>
      </c>
      <c r="E34" s="28"/>
    </row>
    <row r="35" spans="1:5" s="29" customFormat="1" ht="22.15" customHeight="1" x14ac:dyDescent="0.25">
      <c r="A35" s="43" t="s">
        <v>10</v>
      </c>
      <c r="B35" s="95" t="s">
        <v>77</v>
      </c>
      <c r="C35" s="96"/>
      <c r="D35" s="80">
        <f>D38+D37+D36</f>
        <v>964.88</v>
      </c>
      <c r="E35" s="28"/>
    </row>
    <row r="36" spans="1:5" s="29" customFormat="1" ht="22.15" customHeight="1" x14ac:dyDescent="0.25">
      <c r="A36" s="43"/>
      <c r="B36" s="114" t="s">
        <v>15</v>
      </c>
      <c r="C36" s="115"/>
      <c r="D36" s="30">
        <v>964.88</v>
      </c>
      <c r="E36" s="28"/>
    </row>
    <row r="37" spans="1:5" s="29" customFormat="1" ht="22.15" hidden="1" customHeight="1" x14ac:dyDescent="0.25">
      <c r="A37" s="43"/>
      <c r="B37" s="114" t="s">
        <v>73</v>
      </c>
      <c r="C37" s="115"/>
      <c r="D37" s="30"/>
      <c r="E37" s="28"/>
    </row>
    <row r="38" spans="1:5" s="29" customFormat="1" ht="22.15" hidden="1" customHeight="1" x14ac:dyDescent="0.25">
      <c r="A38" s="43"/>
      <c r="B38" s="114" t="s">
        <v>74</v>
      </c>
      <c r="C38" s="115"/>
      <c r="D38" s="30"/>
      <c r="E38" s="28"/>
    </row>
    <row r="39" spans="1:5" s="29" customFormat="1" ht="22.15" customHeight="1" x14ac:dyDescent="0.25">
      <c r="A39" s="23" t="s">
        <v>26</v>
      </c>
      <c r="B39" s="95" t="s">
        <v>77</v>
      </c>
      <c r="C39" s="96"/>
      <c r="D39" s="79">
        <f>D40+D59+D80+D98+D116+D134</f>
        <v>248118.03000000003</v>
      </c>
      <c r="E39" s="28"/>
    </row>
    <row r="40" spans="1:5" s="29" customFormat="1" ht="22.15" customHeight="1" x14ac:dyDescent="0.25">
      <c r="A40" s="45"/>
      <c r="B40" s="95" t="s">
        <v>84</v>
      </c>
      <c r="C40" s="96"/>
      <c r="D40" s="30">
        <f>SUM(D41:D58)</f>
        <v>70373.09</v>
      </c>
      <c r="E40" s="28"/>
    </row>
    <row r="41" spans="1:5" s="50" customFormat="1" ht="22.15" hidden="1" customHeight="1" x14ac:dyDescent="0.25">
      <c r="A41" s="47"/>
      <c r="B41" s="47"/>
      <c r="C41" s="74" t="s">
        <v>85</v>
      </c>
      <c r="D41" s="81">
        <v>62985.39</v>
      </c>
      <c r="E41" s="49"/>
    </row>
    <row r="42" spans="1:5" s="50" customFormat="1" ht="22.15" hidden="1" customHeight="1" x14ac:dyDescent="0.25">
      <c r="A42" s="47"/>
      <c r="B42" s="47"/>
      <c r="C42" s="74" t="s">
        <v>62</v>
      </c>
      <c r="D42" s="81"/>
      <c r="E42" s="49"/>
    </row>
    <row r="43" spans="1:5" s="50" customFormat="1" ht="22.15" hidden="1" customHeight="1" x14ac:dyDescent="0.25">
      <c r="A43" s="47"/>
      <c r="B43" s="47"/>
      <c r="C43" s="74" t="s">
        <v>31</v>
      </c>
      <c r="D43" s="81">
        <v>7387.7</v>
      </c>
      <c r="E43" s="49"/>
    </row>
    <row r="44" spans="1:5" s="50" customFormat="1" ht="22.15" hidden="1" customHeight="1" x14ac:dyDescent="0.25">
      <c r="A44" s="47"/>
      <c r="B44" s="47"/>
      <c r="C44" s="74" t="s">
        <v>86</v>
      </c>
      <c r="D44" s="81"/>
      <c r="E44" s="49"/>
    </row>
    <row r="45" spans="1:5" s="50" customFormat="1" ht="22.15" hidden="1" customHeight="1" x14ac:dyDescent="0.25">
      <c r="A45" s="47"/>
      <c r="B45" s="47"/>
      <c r="C45" s="74" t="s">
        <v>72</v>
      </c>
      <c r="D45" s="81"/>
      <c r="E45" s="49"/>
    </row>
    <row r="46" spans="1:5" s="50" customFormat="1" ht="22.15" hidden="1" customHeight="1" x14ac:dyDescent="0.25">
      <c r="A46" s="47"/>
      <c r="B46" s="47"/>
      <c r="C46" s="74" t="s">
        <v>87</v>
      </c>
      <c r="D46" s="81"/>
      <c r="E46" s="49"/>
    </row>
    <row r="47" spans="1:5" s="50" customFormat="1" ht="22.15" hidden="1" customHeight="1" x14ac:dyDescent="0.25">
      <c r="A47" s="47"/>
      <c r="B47" s="47"/>
      <c r="C47" s="74" t="s">
        <v>15</v>
      </c>
      <c r="D47" s="81"/>
      <c r="E47" s="49"/>
    </row>
    <row r="48" spans="1:5" s="50" customFormat="1" ht="22.15" hidden="1" customHeight="1" x14ac:dyDescent="0.25">
      <c r="A48" s="47"/>
      <c r="B48" s="47"/>
      <c r="C48" s="74" t="s">
        <v>74</v>
      </c>
      <c r="D48" s="81"/>
      <c r="E48" s="49"/>
    </row>
    <row r="49" spans="1:5" s="50" customFormat="1" ht="22.15" hidden="1" customHeight="1" x14ac:dyDescent="0.25">
      <c r="A49" s="47"/>
      <c r="B49" s="47"/>
      <c r="C49" s="74" t="s">
        <v>47</v>
      </c>
      <c r="D49" s="81"/>
      <c r="E49" s="49"/>
    </row>
    <row r="50" spans="1:5" s="50" customFormat="1" ht="22.15" hidden="1" customHeight="1" x14ac:dyDescent="0.25">
      <c r="A50" s="47"/>
      <c r="B50" s="47"/>
      <c r="C50" s="74" t="s">
        <v>32</v>
      </c>
      <c r="D50" s="81"/>
      <c r="E50" s="49"/>
    </row>
    <row r="51" spans="1:5" s="50" customFormat="1" ht="22.15" hidden="1" customHeight="1" x14ac:dyDescent="0.25">
      <c r="A51" s="47"/>
      <c r="B51" s="47"/>
      <c r="C51" s="74" t="s">
        <v>75</v>
      </c>
      <c r="D51" s="81"/>
      <c r="E51" s="49"/>
    </row>
    <row r="52" spans="1:5" s="50" customFormat="1" ht="22.15" hidden="1" customHeight="1" x14ac:dyDescent="0.25">
      <c r="A52" s="47"/>
      <c r="B52" s="47"/>
      <c r="C52" s="74" t="s">
        <v>46</v>
      </c>
      <c r="D52" s="81"/>
      <c r="E52" s="49"/>
    </row>
    <row r="53" spans="1:5" s="50" customFormat="1" ht="22.15" hidden="1" customHeight="1" x14ac:dyDescent="0.25">
      <c r="A53" s="47"/>
      <c r="B53" s="47"/>
      <c r="C53" s="74" t="s">
        <v>79</v>
      </c>
      <c r="D53" s="82"/>
      <c r="E53" s="49"/>
    </row>
    <row r="54" spans="1:5" s="50" customFormat="1" ht="22.15" hidden="1" customHeight="1" x14ac:dyDescent="0.25">
      <c r="A54" s="47"/>
      <c r="B54" s="47"/>
      <c r="C54" s="74" t="s">
        <v>76</v>
      </c>
      <c r="D54" s="86"/>
      <c r="E54" s="49"/>
    </row>
    <row r="55" spans="1:5" s="50" customFormat="1" ht="22.15" hidden="1" customHeight="1" x14ac:dyDescent="0.25">
      <c r="A55" s="47"/>
      <c r="B55" s="47"/>
      <c r="C55" s="74" t="s">
        <v>88</v>
      </c>
      <c r="D55" s="82"/>
      <c r="E55" s="49"/>
    </row>
    <row r="56" spans="1:5" s="50" customFormat="1" ht="22.15" hidden="1" customHeight="1" x14ac:dyDescent="0.25">
      <c r="A56" s="47"/>
      <c r="B56" s="47"/>
      <c r="C56" s="74" t="s">
        <v>89</v>
      </c>
      <c r="D56" s="82"/>
      <c r="E56" s="49"/>
    </row>
    <row r="57" spans="1:5" s="50" customFormat="1" ht="22.15" hidden="1" customHeight="1" x14ac:dyDescent="0.25">
      <c r="A57" s="47"/>
      <c r="B57" s="47"/>
      <c r="C57" s="74" t="s">
        <v>0</v>
      </c>
      <c r="D57" s="86"/>
      <c r="E57" s="49"/>
    </row>
    <row r="58" spans="1:5" s="50" customFormat="1" ht="22.15" hidden="1" customHeight="1" x14ac:dyDescent="0.25">
      <c r="A58" s="47"/>
      <c r="B58" s="47"/>
      <c r="C58" s="74" t="s">
        <v>64</v>
      </c>
      <c r="D58" s="81"/>
      <c r="E58" s="49"/>
    </row>
    <row r="59" spans="1:5" s="29" customFormat="1" ht="18" customHeight="1" x14ac:dyDescent="0.25">
      <c r="A59" s="23"/>
      <c r="B59" s="114" t="s">
        <v>1</v>
      </c>
      <c r="C59" s="115"/>
      <c r="D59" s="30">
        <f>SUM(D60:D79)</f>
        <v>85413.99</v>
      </c>
      <c r="E59" s="28"/>
    </row>
    <row r="60" spans="1:5" s="50" customFormat="1" ht="28.9" hidden="1" customHeight="1" x14ac:dyDescent="0.25">
      <c r="A60" s="47"/>
      <c r="B60" s="64"/>
      <c r="C60" s="74" t="s">
        <v>85</v>
      </c>
      <c r="D60" s="83"/>
      <c r="E60" s="49"/>
    </row>
    <row r="61" spans="1:5" s="50" customFormat="1" ht="28.9" hidden="1" customHeight="1" x14ac:dyDescent="0.25">
      <c r="A61" s="47"/>
      <c r="B61" s="64"/>
      <c r="C61" s="74" t="s">
        <v>62</v>
      </c>
      <c r="D61" s="83"/>
      <c r="E61" s="49"/>
    </row>
    <row r="62" spans="1:5" s="50" customFormat="1" ht="28.9" hidden="1" customHeight="1" x14ac:dyDescent="0.25">
      <c r="A62" s="47"/>
      <c r="B62" s="64"/>
      <c r="C62" s="74" t="s">
        <v>31</v>
      </c>
      <c r="D62" s="83"/>
      <c r="E62" s="49"/>
    </row>
    <row r="63" spans="1:5" s="50" customFormat="1" ht="28.9" hidden="1" customHeight="1" x14ac:dyDescent="0.25">
      <c r="A63" s="47"/>
      <c r="B63" s="64"/>
      <c r="C63" s="74" t="s">
        <v>86</v>
      </c>
      <c r="D63" s="83"/>
      <c r="E63" s="49"/>
    </row>
    <row r="64" spans="1:5" s="50" customFormat="1" ht="28.9" hidden="1" customHeight="1" x14ac:dyDescent="0.25">
      <c r="A64" s="47"/>
      <c r="B64" s="66"/>
      <c r="C64" s="74" t="s">
        <v>72</v>
      </c>
      <c r="D64" s="83"/>
      <c r="E64" s="49"/>
    </row>
    <row r="65" spans="1:5" s="50" customFormat="1" ht="28.9" hidden="1" customHeight="1" x14ac:dyDescent="0.25">
      <c r="A65" s="47"/>
      <c r="B65" s="66"/>
      <c r="C65" s="74" t="s">
        <v>87</v>
      </c>
      <c r="D65" s="83"/>
      <c r="E65" s="49"/>
    </row>
    <row r="66" spans="1:5" s="50" customFormat="1" ht="28.9" hidden="1" customHeight="1" x14ac:dyDescent="0.25">
      <c r="A66" s="47"/>
      <c r="B66" s="66"/>
      <c r="C66" s="74" t="s">
        <v>15</v>
      </c>
      <c r="D66" s="83">
        <f>4657.79+10273.49</f>
        <v>14931.279999999999</v>
      </c>
      <c r="E66" s="49"/>
    </row>
    <row r="67" spans="1:5" s="50" customFormat="1" ht="28.9" hidden="1" customHeight="1" x14ac:dyDescent="0.25">
      <c r="A67" s="47"/>
      <c r="B67" s="66"/>
      <c r="C67" s="74" t="s">
        <v>74</v>
      </c>
      <c r="D67" s="83">
        <v>70482.710000000006</v>
      </c>
      <c r="E67" s="49"/>
    </row>
    <row r="68" spans="1:5" s="50" customFormat="1" ht="28.9" hidden="1" customHeight="1" x14ac:dyDescent="0.25">
      <c r="A68" s="47"/>
      <c r="B68" s="66"/>
      <c r="C68" s="74" t="s">
        <v>89</v>
      </c>
      <c r="D68" s="83"/>
      <c r="E68" s="49"/>
    </row>
    <row r="69" spans="1:5" s="50" customFormat="1" ht="28.9" hidden="1" customHeight="1" x14ac:dyDescent="0.25">
      <c r="A69" s="47"/>
      <c r="B69" s="66"/>
      <c r="C69" s="74" t="s">
        <v>76</v>
      </c>
      <c r="D69" s="83"/>
      <c r="E69" s="49"/>
    </row>
    <row r="70" spans="1:5" s="50" customFormat="1" ht="28.9" hidden="1" customHeight="1" x14ac:dyDescent="0.25">
      <c r="A70" s="47"/>
      <c r="B70" s="66"/>
      <c r="C70" s="74" t="s">
        <v>47</v>
      </c>
      <c r="D70" s="83"/>
      <c r="E70" s="49"/>
    </row>
    <row r="71" spans="1:5" s="50" customFormat="1" ht="28.9" hidden="1" customHeight="1" x14ac:dyDescent="0.25">
      <c r="A71" s="47"/>
      <c r="B71" s="66"/>
      <c r="C71" s="74" t="s">
        <v>32</v>
      </c>
      <c r="D71" s="83"/>
      <c r="E71" s="49"/>
    </row>
    <row r="72" spans="1:5" s="50" customFormat="1" ht="28.9" hidden="1" customHeight="1" x14ac:dyDescent="0.25">
      <c r="A72" s="47"/>
      <c r="B72" s="66"/>
      <c r="C72" s="74" t="s">
        <v>75</v>
      </c>
      <c r="D72" s="83"/>
      <c r="E72" s="49"/>
    </row>
    <row r="73" spans="1:5" s="50" customFormat="1" ht="28.9" hidden="1" customHeight="1" x14ac:dyDescent="0.25">
      <c r="A73" s="47"/>
      <c r="B73" s="66"/>
      <c r="C73" s="74" t="s">
        <v>46</v>
      </c>
      <c r="D73" s="83"/>
      <c r="E73" s="49"/>
    </row>
    <row r="74" spans="1:5" s="50" customFormat="1" ht="28.9" hidden="1" customHeight="1" x14ac:dyDescent="0.25">
      <c r="A74" s="47"/>
      <c r="B74" s="66"/>
      <c r="C74" s="74" t="s">
        <v>79</v>
      </c>
      <c r="D74" s="83"/>
      <c r="E74" s="49"/>
    </row>
    <row r="75" spans="1:5" s="50" customFormat="1" ht="28.9" hidden="1" customHeight="1" x14ac:dyDescent="0.25">
      <c r="A75" s="47"/>
      <c r="B75" s="66"/>
      <c r="C75" s="74" t="s">
        <v>76</v>
      </c>
      <c r="D75" s="83"/>
      <c r="E75" s="49"/>
    </row>
    <row r="76" spans="1:5" s="50" customFormat="1" ht="28.9" hidden="1" customHeight="1" x14ac:dyDescent="0.25">
      <c r="A76" s="47"/>
      <c r="B76" s="66"/>
      <c r="C76" s="74" t="s">
        <v>88</v>
      </c>
      <c r="D76" s="83"/>
      <c r="E76" s="49"/>
    </row>
    <row r="77" spans="1:5" s="50" customFormat="1" ht="28.9" hidden="1" customHeight="1" x14ac:dyDescent="0.25">
      <c r="A77" s="47"/>
      <c r="B77" s="66"/>
      <c r="C77" s="74" t="s">
        <v>89</v>
      </c>
      <c r="D77" s="83"/>
      <c r="E77" s="49"/>
    </row>
    <row r="78" spans="1:5" s="50" customFormat="1" ht="28.9" hidden="1" customHeight="1" x14ac:dyDescent="0.25">
      <c r="A78" s="47"/>
      <c r="B78" s="66"/>
      <c r="C78" s="74" t="s">
        <v>0</v>
      </c>
      <c r="D78" s="83"/>
      <c r="E78" s="49"/>
    </row>
    <row r="79" spans="1:5" s="50" customFormat="1" ht="28.9" hidden="1" customHeight="1" x14ac:dyDescent="0.25">
      <c r="A79" s="47"/>
      <c r="B79" s="66"/>
      <c r="C79" s="74" t="s">
        <v>64</v>
      </c>
      <c r="D79" s="83"/>
      <c r="E79" s="49"/>
    </row>
    <row r="80" spans="1:5" s="29" customFormat="1" ht="25.15" customHeight="1" x14ac:dyDescent="0.25">
      <c r="A80" s="23"/>
      <c r="B80" s="114" t="s">
        <v>2</v>
      </c>
      <c r="C80" s="115"/>
      <c r="D80" s="30">
        <f>SUM(D81:D97)</f>
        <v>92330.95</v>
      </c>
      <c r="E80" s="28"/>
    </row>
    <row r="81" spans="1:9" s="50" customFormat="1" ht="25.15" hidden="1" customHeight="1" x14ac:dyDescent="0.25">
      <c r="A81" s="47"/>
      <c r="B81" s="62"/>
      <c r="C81" s="74" t="s">
        <v>85</v>
      </c>
      <c r="D81" s="83"/>
      <c r="E81" s="49"/>
    </row>
    <row r="82" spans="1:9" s="50" customFormat="1" ht="25.15" hidden="1" customHeight="1" x14ac:dyDescent="0.25">
      <c r="A82" s="47"/>
      <c r="B82" s="62"/>
      <c r="C82" s="74" t="s">
        <v>62</v>
      </c>
      <c r="D82" s="83"/>
      <c r="E82" s="49"/>
    </row>
    <row r="83" spans="1:9" s="50" customFormat="1" ht="25.15" hidden="1" customHeight="1" x14ac:dyDescent="0.25">
      <c r="A83" s="47"/>
      <c r="B83" s="62"/>
      <c r="C83" s="74" t="s">
        <v>31</v>
      </c>
      <c r="D83" s="83"/>
      <c r="E83" s="49"/>
    </row>
    <row r="84" spans="1:9" s="50" customFormat="1" ht="25.15" hidden="1" customHeight="1" x14ac:dyDescent="0.25">
      <c r="A84" s="47"/>
      <c r="B84" s="62"/>
      <c r="C84" s="74" t="s">
        <v>86</v>
      </c>
      <c r="D84" s="83"/>
      <c r="E84" s="49"/>
    </row>
    <row r="85" spans="1:9" s="50" customFormat="1" ht="25.15" hidden="1" customHeight="1" x14ac:dyDescent="0.25">
      <c r="A85" s="47"/>
      <c r="B85" s="62"/>
      <c r="C85" s="74" t="s">
        <v>72</v>
      </c>
      <c r="D85" s="83">
        <v>92330.95</v>
      </c>
      <c r="E85" s="49"/>
      <c r="I85" s="61"/>
    </row>
    <row r="86" spans="1:9" s="50" customFormat="1" ht="25.15" hidden="1" customHeight="1" x14ac:dyDescent="0.25">
      <c r="A86" s="47"/>
      <c r="B86" s="62"/>
      <c r="C86" s="74" t="s">
        <v>87</v>
      </c>
      <c r="D86" s="83"/>
      <c r="E86" s="49"/>
    </row>
    <row r="87" spans="1:9" s="50" customFormat="1" ht="25.15" hidden="1" customHeight="1" x14ac:dyDescent="0.25">
      <c r="A87" s="47"/>
      <c r="B87" s="62"/>
      <c r="C87" s="74" t="s">
        <v>15</v>
      </c>
      <c r="D87" s="83"/>
      <c r="E87" s="49"/>
    </row>
    <row r="88" spans="1:9" s="50" customFormat="1" ht="25.15" hidden="1" customHeight="1" x14ac:dyDescent="0.25">
      <c r="A88" s="47"/>
      <c r="B88" s="62"/>
      <c r="C88" s="74" t="s">
        <v>74</v>
      </c>
      <c r="D88" s="83"/>
      <c r="E88" s="49"/>
    </row>
    <row r="89" spans="1:9" s="50" customFormat="1" ht="25.15" hidden="1" customHeight="1" x14ac:dyDescent="0.25">
      <c r="A89" s="47"/>
      <c r="B89" s="62"/>
      <c r="C89" s="59" t="s">
        <v>19</v>
      </c>
      <c r="D89" s="83"/>
      <c r="E89" s="49"/>
    </row>
    <row r="90" spans="1:9" s="50" customFormat="1" ht="25.15" hidden="1" customHeight="1" x14ac:dyDescent="0.25">
      <c r="A90" s="47"/>
      <c r="B90" s="62"/>
      <c r="C90" s="74" t="s">
        <v>32</v>
      </c>
      <c r="D90" s="83"/>
      <c r="E90" s="49"/>
    </row>
    <row r="91" spans="1:9" s="50" customFormat="1" ht="25.15" hidden="1" customHeight="1" x14ac:dyDescent="0.25">
      <c r="A91" s="47"/>
      <c r="B91" s="62"/>
      <c r="C91" s="74" t="s">
        <v>75</v>
      </c>
      <c r="D91" s="83"/>
      <c r="E91" s="49"/>
    </row>
    <row r="92" spans="1:9" s="50" customFormat="1" ht="25.15" hidden="1" customHeight="1" x14ac:dyDescent="0.25">
      <c r="A92" s="47"/>
      <c r="B92" s="62"/>
      <c r="C92" s="74" t="s">
        <v>46</v>
      </c>
      <c r="D92" s="83"/>
      <c r="E92" s="49"/>
    </row>
    <row r="93" spans="1:9" s="50" customFormat="1" ht="25.15" hidden="1" customHeight="1" x14ac:dyDescent="0.25">
      <c r="A93" s="47"/>
      <c r="B93" s="62"/>
      <c r="C93" s="74" t="s">
        <v>79</v>
      </c>
      <c r="D93" s="83"/>
      <c r="E93" s="49"/>
    </row>
    <row r="94" spans="1:9" s="50" customFormat="1" ht="25.15" hidden="1" customHeight="1" x14ac:dyDescent="0.25">
      <c r="A94" s="47"/>
      <c r="B94" s="62"/>
      <c r="C94" s="74" t="s">
        <v>76</v>
      </c>
      <c r="D94" s="83"/>
      <c r="E94" s="49"/>
    </row>
    <row r="95" spans="1:9" s="50" customFormat="1" ht="25.15" hidden="1" customHeight="1" x14ac:dyDescent="0.25">
      <c r="A95" s="47"/>
      <c r="B95" s="62"/>
      <c r="C95" s="74" t="s">
        <v>88</v>
      </c>
      <c r="D95" s="83"/>
      <c r="E95" s="49"/>
    </row>
    <row r="96" spans="1:9" s="50" customFormat="1" ht="25.15" hidden="1" customHeight="1" x14ac:dyDescent="0.25">
      <c r="A96" s="47"/>
      <c r="B96" s="62"/>
      <c r="C96" s="74" t="s">
        <v>89</v>
      </c>
      <c r="D96" s="83"/>
      <c r="E96" s="49"/>
    </row>
    <row r="97" spans="1:5" s="50" customFormat="1" ht="25.15" hidden="1" customHeight="1" x14ac:dyDescent="0.25">
      <c r="A97" s="47"/>
      <c r="B97" s="62"/>
      <c r="C97" s="74" t="s">
        <v>64</v>
      </c>
      <c r="D97" s="83"/>
      <c r="E97" s="49"/>
    </row>
    <row r="98" spans="1:5" s="29" customFormat="1" ht="25.15" hidden="1" customHeight="1" x14ac:dyDescent="0.25">
      <c r="A98" s="31"/>
      <c r="B98" s="114" t="s">
        <v>81</v>
      </c>
      <c r="C98" s="115"/>
      <c r="D98" s="30">
        <f>SUM(D99:D115)</f>
        <v>0</v>
      </c>
      <c r="E98" s="28"/>
    </row>
    <row r="99" spans="1:5" s="50" customFormat="1" ht="18.600000000000001" hidden="1" customHeight="1" x14ac:dyDescent="0.25">
      <c r="A99" s="47"/>
      <c r="B99" s="72"/>
      <c r="C99" s="71" t="s">
        <v>85</v>
      </c>
      <c r="D99" s="83"/>
      <c r="E99" s="49"/>
    </row>
    <row r="100" spans="1:5" s="50" customFormat="1" ht="18.600000000000001" hidden="1" customHeight="1" x14ac:dyDescent="0.25">
      <c r="A100" s="47"/>
      <c r="B100" s="72"/>
      <c r="C100" s="71" t="s">
        <v>62</v>
      </c>
      <c r="D100" s="83"/>
      <c r="E100" s="49"/>
    </row>
    <row r="101" spans="1:5" s="50" customFormat="1" ht="18.600000000000001" hidden="1" customHeight="1" x14ac:dyDescent="0.25">
      <c r="A101" s="47"/>
      <c r="B101" s="72"/>
      <c r="C101" s="71" t="s">
        <v>31</v>
      </c>
      <c r="D101" s="83"/>
      <c r="E101" s="49"/>
    </row>
    <row r="102" spans="1:5" s="50" customFormat="1" ht="18.600000000000001" hidden="1" customHeight="1" x14ac:dyDescent="0.25">
      <c r="A102" s="47"/>
      <c r="B102" s="72"/>
      <c r="C102" s="71" t="s">
        <v>86</v>
      </c>
      <c r="D102" s="83"/>
      <c r="E102" s="49"/>
    </row>
    <row r="103" spans="1:5" s="50" customFormat="1" ht="18.600000000000001" hidden="1" customHeight="1" x14ac:dyDescent="0.25">
      <c r="A103" s="47"/>
      <c r="B103" s="72"/>
      <c r="C103" s="71" t="s">
        <v>72</v>
      </c>
      <c r="D103" s="83"/>
      <c r="E103" s="49"/>
    </row>
    <row r="104" spans="1:5" s="50" customFormat="1" ht="18.600000000000001" hidden="1" customHeight="1" x14ac:dyDescent="0.25">
      <c r="A104" s="47"/>
      <c r="B104" s="72"/>
      <c r="C104" s="71" t="s">
        <v>87</v>
      </c>
      <c r="D104" s="83"/>
      <c r="E104" s="49"/>
    </row>
    <row r="105" spans="1:5" s="50" customFormat="1" ht="18.600000000000001" hidden="1" customHeight="1" x14ac:dyDescent="0.25">
      <c r="A105" s="47"/>
      <c r="B105" s="72"/>
      <c r="C105" s="71" t="s">
        <v>15</v>
      </c>
      <c r="D105" s="83"/>
      <c r="E105" s="49"/>
    </row>
    <row r="106" spans="1:5" s="50" customFormat="1" ht="18.600000000000001" hidden="1" customHeight="1" x14ac:dyDescent="0.25">
      <c r="A106" s="47"/>
      <c r="B106" s="72"/>
      <c r="C106" s="71" t="s">
        <v>74</v>
      </c>
      <c r="D106" s="83"/>
      <c r="E106" s="49"/>
    </row>
    <row r="107" spans="1:5" s="50" customFormat="1" ht="18.600000000000001" hidden="1" customHeight="1" x14ac:dyDescent="0.25">
      <c r="A107" s="47"/>
      <c r="B107" s="72"/>
      <c r="C107" s="71" t="s">
        <v>47</v>
      </c>
      <c r="D107" s="83"/>
      <c r="E107" s="49"/>
    </row>
    <row r="108" spans="1:5" s="50" customFormat="1" ht="18.600000000000001" hidden="1" customHeight="1" x14ac:dyDescent="0.25">
      <c r="A108" s="47"/>
      <c r="B108" s="72"/>
      <c r="C108" s="71" t="s">
        <v>32</v>
      </c>
      <c r="D108" s="83"/>
      <c r="E108" s="49"/>
    </row>
    <row r="109" spans="1:5" s="50" customFormat="1" ht="18.600000000000001" hidden="1" customHeight="1" x14ac:dyDescent="0.25">
      <c r="A109" s="47"/>
      <c r="B109" s="72"/>
      <c r="C109" s="71" t="s">
        <v>75</v>
      </c>
      <c r="D109" s="83"/>
      <c r="E109" s="49"/>
    </row>
    <row r="110" spans="1:5" s="50" customFormat="1" ht="18.600000000000001" hidden="1" customHeight="1" x14ac:dyDescent="0.25">
      <c r="A110" s="47"/>
      <c r="B110" s="72"/>
      <c r="C110" s="71" t="s">
        <v>46</v>
      </c>
      <c r="D110" s="83"/>
      <c r="E110" s="49"/>
    </row>
    <row r="111" spans="1:5" s="50" customFormat="1" ht="18.600000000000001" hidden="1" customHeight="1" x14ac:dyDescent="0.25">
      <c r="A111" s="47"/>
      <c r="B111" s="72"/>
      <c r="C111" s="71" t="s">
        <v>79</v>
      </c>
      <c r="D111" s="83"/>
      <c r="E111" s="49"/>
    </row>
    <row r="112" spans="1:5" s="50" customFormat="1" ht="18.600000000000001" hidden="1" customHeight="1" x14ac:dyDescent="0.25">
      <c r="A112" s="47"/>
      <c r="B112" s="72"/>
      <c r="C112" s="71" t="s">
        <v>76</v>
      </c>
      <c r="D112" s="83"/>
      <c r="E112" s="49"/>
    </row>
    <row r="113" spans="1:8" s="50" customFormat="1" ht="18.600000000000001" hidden="1" customHeight="1" x14ac:dyDescent="0.25">
      <c r="A113" s="47"/>
      <c r="B113" s="72"/>
      <c r="C113" s="71" t="s">
        <v>88</v>
      </c>
      <c r="D113" s="83"/>
      <c r="E113" s="49"/>
    </row>
    <row r="114" spans="1:8" s="50" customFormat="1" ht="18.600000000000001" hidden="1" customHeight="1" x14ac:dyDescent="0.25">
      <c r="A114" s="47"/>
      <c r="B114" s="72"/>
      <c r="C114" s="71" t="s">
        <v>89</v>
      </c>
      <c r="D114" s="83"/>
      <c r="E114" s="49"/>
    </row>
    <row r="115" spans="1:8" s="50" customFormat="1" ht="18.600000000000001" hidden="1" customHeight="1" x14ac:dyDescent="0.25">
      <c r="A115" s="47"/>
      <c r="B115" s="72"/>
      <c r="C115" s="71" t="s">
        <v>64</v>
      </c>
      <c r="D115" s="83"/>
      <c r="E115" s="49"/>
    </row>
    <row r="116" spans="1:8" s="29" customFormat="1" ht="30.75" hidden="1" customHeight="1" x14ac:dyDescent="0.25">
      <c r="A116" s="23"/>
      <c r="B116" s="111" t="s">
        <v>82</v>
      </c>
      <c r="C116" s="112"/>
      <c r="D116" s="30">
        <f>SUM(D117:D133)</f>
        <v>0</v>
      </c>
      <c r="E116" s="28"/>
      <c r="G116" s="32"/>
      <c r="H116" s="32"/>
    </row>
    <row r="117" spans="1:8" s="50" customFormat="1" ht="26.45" hidden="1" customHeight="1" x14ac:dyDescent="0.25">
      <c r="A117" s="47"/>
      <c r="B117" s="72"/>
      <c r="C117" s="74" t="s">
        <v>85</v>
      </c>
      <c r="D117" s="81"/>
      <c r="E117" s="49"/>
    </row>
    <row r="118" spans="1:8" s="50" customFormat="1" ht="26.45" hidden="1" customHeight="1" x14ac:dyDescent="0.25">
      <c r="A118" s="47"/>
      <c r="B118" s="72"/>
      <c r="C118" s="74" t="s">
        <v>62</v>
      </c>
      <c r="D118" s="81"/>
      <c r="E118" s="49"/>
    </row>
    <row r="119" spans="1:8" s="50" customFormat="1" ht="26.45" hidden="1" customHeight="1" x14ac:dyDescent="0.25">
      <c r="A119" s="47"/>
      <c r="B119" s="72"/>
      <c r="C119" s="74" t="s">
        <v>31</v>
      </c>
      <c r="D119" s="81"/>
      <c r="E119" s="49"/>
    </row>
    <row r="120" spans="1:8" s="50" customFormat="1" ht="26.45" hidden="1" customHeight="1" x14ac:dyDescent="0.25">
      <c r="A120" s="47"/>
      <c r="B120" s="72"/>
      <c r="C120" s="74" t="s">
        <v>86</v>
      </c>
      <c r="D120" s="81"/>
      <c r="E120" s="49"/>
    </row>
    <row r="121" spans="1:8" s="50" customFormat="1" ht="26.45" hidden="1" customHeight="1" x14ac:dyDescent="0.25">
      <c r="A121" s="47"/>
      <c r="B121" s="72"/>
      <c r="C121" s="74" t="s">
        <v>72</v>
      </c>
      <c r="D121" s="81"/>
      <c r="E121" s="49"/>
    </row>
    <row r="122" spans="1:8" s="50" customFormat="1" ht="26.45" hidden="1" customHeight="1" x14ac:dyDescent="0.25">
      <c r="A122" s="47"/>
      <c r="B122" s="72"/>
      <c r="C122" s="74" t="s">
        <v>87</v>
      </c>
      <c r="D122" s="81"/>
      <c r="E122" s="49"/>
    </row>
    <row r="123" spans="1:8" s="50" customFormat="1" ht="26.45" hidden="1" customHeight="1" x14ac:dyDescent="0.25">
      <c r="A123" s="47"/>
      <c r="B123" s="72"/>
      <c r="C123" s="74" t="s">
        <v>15</v>
      </c>
      <c r="D123" s="81"/>
      <c r="E123" s="49"/>
    </row>
    <row r="124" spans="1:8" s="50" customFormat="1" ht="26.45" hidden="1" customHeight="1" x14ac:dyDescent="0.25">
      <c r="A124" s="47"/>
      <c r="B124" s="72"/>
      <c r="C124" s="74" t="s">
        <v>74</v>
      </c>
      <c r="D124" s="81"/>
      <c r="E124" s="49"/>
    </row>
    <row r="125" spans="1:8" s="50" customFormat="1" ht="26.45" hidden="1" customHeight="1" x14ac:dyDescent="0.25">
      <c r="A125" s="47"/>
      <c r="B125" s="72"/>
      <c r="C125" s="74" t="s">
        <v>47</v>
      </c>
      <c r="D125" s="81"/>
      <c r="E125" s="49"/>
    </row>
    <row r="126" spans="1:8" s="50" customFormat="1" ht="26.45" hidden="1" customHeight="1" x14ac:dyDescent="0.25">
      <c r="A126" s="47"/>
      <c r="B126" s="72"/>
      <c r="C126" s="74" t="s">
        <v>32</v>
      </c>
      <c r="D126" s="81"/>
      <c r="E126" s="49"/>
    </row>
    <row r="127" spans="1:8" s="50" customFormat="1" ht="26.45" hidden="1" customHeight="1" x14ac:dyDescent="0.25">
      <c r="A127" s="47"/>
      <c r="B127" s="72"/>
      <c r="C127" s="74" t="s">
        <v>75</v>
      </c>
      <c r="D127" s="81"/>
      <c r="E127" s="49"/>
    </row>
    <row r="128" spans="1:8" s="50" customFormat="1" ht="26.45" hidden="1" customHeight="1" x14ac:dyDescent="0.25">
      <c r="A128" s="47"/>
      <c r="B128" s="72"/>
      <c r="C128" s="74" t="s">
        <v>46</v>
      </c>
      <c r="D128" s="81"/>
      <c r="E128" s="49"/>
    </row>
    <row r="129" spans="1:5" s="50" customFormat="1" ht="26.45" hidden="1" customHeight="1" x14ac:dyDescent="0.25">
      <c r="A129" s="47"/>
      <c r="B129" s="72"/>
      <c r="C129" s="74" t="s">
        <v>79</v>
      </c>
      <c r="D129" s="81"/>
      <c r="E129" s="49"/>
    </row>
    <row r="130" spans="1:5" s="50" customFormat="1" ht="26.45" hidden="1" customHeight="1" x14ac:dyDescent="0.25">
      <c r="A130" s="47"/>
      <c r="B130" s="72"/>
      <c r="C130" s="74" t="s">
        <v>76</v>
      </c>
      <c r="D130" s="81"/>
      <c r="E130" s="49"/>
    </row>
    <row r="131" spans="1:5" s="50" customFormat="1" ht="26.45" hidden="1" customHeight="1" x14ac:dyDescent="0.25">
      <c r="A131" s="47"/>
      <c r="B131" s="72"/>
      <c r="C131" s="74" t="s">
        <v>88</v>
      </c>
      <c r="D131" s="81"/>
      <c r="E131" s="49"/>
    </row>
    <row r="132" spans="1:5" s="50" customFormat="1" ht="26.45" hidden="1" customHeight="1" x14ac:dyDescent="0.25">
      <c r="A132" s="47"/>
      <c r="B132" s="72"/>
      <c r="C132" s="74" t="s">
        <v>89</v>
      </c>
      <c r="D132" s="81"/>
      <c r="E132" s="49"/>
    </row>
    <row r="133" spans="1:5" s="50" customFormat="1" ht="26.45" hidden="1" customHeight="1" x14ac:dyDescent="0.25">
      <c r="A133" s="47"/>
      <c r="B133" s="72"/>
      <c r="C133" s="74" t="s">
        <v>64</v>
      </c>
      <c r="D133" s="81"/>
      <c r="E133" s="49"/>
    </row>
    <row r="134" spans="1:5" s="50" customFormat="1" ht="26.45" hidden="1" customHeight="1" x14ac:dyDescent="0.25">
      <c r="A134" s="47"/>
      <c r="B134" s="111" t="s">
        <v>83</v>
      </c>
      <c r="C134" s="112"/>
      <c r="D134" s="73">
        <f>D135</f>
        <v>0</v>
      </c>
      <c r="E134" s="49"/>
    </row>
    <row r="135" spans="1:5" s="50" customFormat="1" ht="26.45" hidden="1" customHeight="1" x14ac:dyDescent="0.25">
      <c r="A135" s="47"/>
      <c r="B135" s="64"/>
      <c r="C135" s="65" t="s">
        <v>79</v>
      </c>
      <c r="D135" s="84"/>
      <c r="E135" s="49"/>
    </row>
    <row r="136" spans="1:5" s="29" customFormat="1" ht="26.45" hidden="1" customHeight="1" x14ac:dyDescent="0.25">
      <c r="A136" s="25" t="s">
        <v>58</v>
      </c>
      <c r="B136" s="95"/>
      <c r="C136" s="96"/>
      <c r="D136" s="21"/>
      <c r="E136" s="28"/>
    </row>
    <row r="137" spans="1:5" s="29" customFormat="1" ht="27.6" hidden="1" customHeight="1" x14ac:dyDescent="0.25">
      <c r="A137" s="25"/>
      <c r="B137" s="95"/>
      <c r="C137" s="96"/>
      <c r="D137" s="21"/>
      <c r="E137" s="28"/>
    </row>
    <row r="138" spans="1:5" s="29" customFormat="1" ht="26.45" hidden="1" customHeight="1" x14ac:dyDescent="0.25">
      <c r="A138" s="25"/>
      <c r="B138" s="95"/>
      <c r="C138" s="96"/>
      <c r="D138" s="21"/>
      <c r="E138" s="28"/>
    </row>
    <row r="139" spans="1:5" s="29" customFormat="1" ht="26.45" hidden="1" customHeight="1" x14ac:dyDescent="0.25">
      <c r="A139" s="25"/>
      <c r="B139" s="97"/>
      <c r="C139" s="113"/>
      <c r="D139" s="21"/>
      <c r="E139" s="28"/>
    </row>
    <row r="140" spans="1:5" s="29" customFormat="1" ht="22.15" hidden="1" customHeight="1" x14ac:dyDescent="0.25">
      <c r="A140" s="25"/>
      <c r="B140" s="97"/>
      <c r="C140" s="98"/>
      <c r="D140" s="63"/>
      <c r="E140" s="28"/>
    </row>
    <row r="141" spans="1:5" s="34" customFormat="1" ht="23.45" customHeight="1" x14ac:dyDescent="0.25">
      <c r="A141" s="67" t="s">
        <v>23</v>
      </c>
      <c r="B141" s="109" t="s">
        <v>59</v>
      </c>
      <c r="C141" s="110"/>
      <c r="D141" s="68">
        <f>SUM(D142:D173)</f>
        <v>1032236.5</v>
      </c>
      <c r="E141" s="33"/>
    </row>
    <row r="142" spans="1:5" s="34" customFormat="1" x14ac:dyDescent="0.25">
      <c r="A142" s="106" t="s">
        <v>90</v>
      </c>
      <c r="B142" s="95" t="s">
        <v>109</v>
      </c>
      <c r="C142" s="96"/>
      <c r="D142" s="70">
        <v>3552.64</v>
      </c>
      <c r="E142" s="35"/>
    </row>
    <row r="143" spans="1:5" s="34" customFormat="1" ht="27" customHeight="1" x14ac:dyDescent="0.25">
      <c r="A143" s="107"/>
      <c r="B143" s="95" t="s">
        <v>45</v>
      </c>
      <c r="C143" s="96"/>
      <c r="D143" s="70">
        <v>614.79999999999995</v>
      </c>
      <c r="E143" s="35"/>
    </row>
    <row r="144" spans="1:5" s="34" customFormat="1" ht="23.45" customHeight="1" x14ac:dyDescent="0.25">
      <c r="A144" s="106" t="s">
        <v>19</v>
      </c>
      <c r="B144" s="95" t="s">
        <v>110</v>
      </c>
      <c r="C144" s="96"/>
      <c r="D144" s="70">
        <v>398.49</v>
      </c>
      <c r="E144" s="35"/>
    </row>
    <row r="145" spans="1:5" s="34" customFormat="1" ht="18" customHeight="1" x14ac:dyDescent="0.25">
      <c r="A145" s="108"/>
      <c r="B145" s="95" t="s">
        <v>111</v>
      </c>
      <c r="C145" s="96"/>
      <c r="D145" s="70">
        <f>5266.53+1664.99</f>
        <v>6931.5199999999995</v>
      </c>
      <c r="E145" s="35"/>
    </row>
    <row r="146" spans="1:5" s="34" customFormat="1" ht="18" hidden="1" customHeight="1" x14ac:dyDescent="0.25">
      <c r="A146" s="88"/>
      <c r="B146" s="95"/>
      <c r="C146" s="96"/>
      <c r="D146" s="70"/>
      <c r="E146" s="35"/>
    </row>
    <row r="147" spans="1:5" s="34" customFormat="1" ht="18" hidden="1" customHeight="1" x14ac:dyDescent="0.25">
      <c r="A147" s="88"/>
      <c r="B147" s="95"/>
      <c r="C147" s="96"/>
      <c r="D147" s="70"/>
      <c r="E147" s="35"/>
    </row>
    <row r="148" spans="1:5" s="34" customFormat="1" ht="25.15" hidden="1" customHeight="1" x14ac:dyDescent="0.25">
      <c r="A148" s="88"/>
      <c r="B148" s="95"/>
      <c r="C148" s="96"/>
      <c r="D148" s="21"/>
      <c r="E148" s="35"/>
    </row>
    <row r="149" spans="1:5" s="34" customFormat="1" ht="27.6" hidden="1" customHeight="1" x14ac:dyDescent="0.25">
      <c r="A149" s="89"/>
      <c r="B149" s="95"/>
      <c r="C149" s="96"/>
      <c r="D149" s="21"/>
      <c r="E149" s="35"/>
    </row>
    <row r="150" spans="1:5" s="34" customFormat="1" ht="21.6" customHeight="1" x14ac:dyDescent="0.25">
      <c r="A150" s="87" t="s">
        <v>15</v>
      </c>
      <c r="B150" s="102" t="s">
        <v>63</v>
      </c>
      <c r="C150" s="103"/>
      <c r="D150" s="21">
        <v>4596</v>
      </c>
      <c r="E150" s="35"/>
    </row>
    <row r="151" spans="1:5" s="34" customFormat="1" ht="23.45" customHeight="1" x14ac:dyDescent="0.25">
      <c r="A151" s="99" t="s">
        <v>74</v>
      </c>
      <c r="B151" s="102" t="s">
        <v>65</v>
      </c>
      <c r="C151" s="103"/>
      <c r="D151" s="21">
        <v>1500</v>
      </c>
      <c r="E151" s="35"/>
    </row>
    <row r="152" spans="1:5" s="34" customFormat="1" ht="20.45" customHeight="1" x14ac:dyDescent="0.25">
      <c r="A152" s="100"/>
      <c r="B152" s="102" t="s">
        <v>100</v>
      </c>
      <c r="C152" s="103"/>
      <c r="D152" s="21">
        <v>3050.1</v>
      </c>
      <c r="E152" s="35"/>
    </row>
    <row r="153" spans="1:5" s="34" customFormat="1" ht="20.45" customHeight="1" x14ac:dyDescent="0.25">
      <c r="A153" s="100"/>
      <c r="B153" s="102" t="s">
        <v>101</v>
      </c>
      <c r="C153" s="103"/>
      <c r="D153" s="21">
        <v>15000</v>
      </c>
      <c r="E153" s="35"/>
    </row>
    <row r="154" spans="1:5" s="34" customFormat="1" ht="23.45" customHeight="1" x14ac:dyDescent="0.25">
      <c r="A154" s="100"/>
      <c r="B154" s="102" t="s">
        <v>102</v>
      </c>
      <c r="C154" s="103"/>
      <c r="D154" s="21">
        <f>9090+5050+10089+10089</f>
        <v>34318</v>
      </c>
      <c r="E154" s="35"/>
    </row>
    <row r="155" spans="1:5" s="34" customFormat="1" ht="23.45" customHeight="1" x14ac:dyDescent="0.25">
      <c r="A155" s="100"/>
      <c r="B155" s="102" t="s">
        <v>91</v>
      </c>
      <c r="C155" s="103"/>
      <c r="D155" s="21">
        <v>5046.3999999999996</v>
      </c>
      <c r="E155" s="35"/>
    </row>
    <row r="156" spans="1:5" s="34" customFormat="1" ht="23.45" customHeight="1" x14ac:dyDescent="0.25">
      <c r="A156" s="100"/>
      <c r="B156" s="102" t="s">
        <v>103</v>
      </c>
      <c r="C156" s="103"/>
      <c r="D156" s="21">
        <v>14774.84</v>
      </c>
      <c r="E156" s="35"/>
    </row>
    <row r="157" spans="1:5" s="34" customFormat="1" ht="23.45" customHeight="1" x14ac:dyDescent="0.25">
      <c r="A157" s="100"/>
      <c r="B157" s="102" t="s">
        <v>104</v>
      </c>
      <c r="C157" s="103"/>
      <c r="D157" s="21">
        <v>39467</v>
      </c>
      <c r="E157" s="35"/>
    </row>
    <row r="158" spans="1:5" s="34" customFormat="1" ht="23.45" customHeight="1" x14ac:dyDescent="0.25">
      <c r="A158" s="100"/>
      <c r="B158" s="102" t="s">
        <v>105</v>
      </c>
      <c r="C158" s="103"/>
      <c r="D158" s="21">
        <v>68689</v>
      </c>
      <c r="E158" s="35"/>
    </row>
    <row r="159" spans="1:5" s="34" customFormat="1" ht="23.45" customHeight="1" x14ac:dyDescent="0.25">
      <c r="A159" s="85" t="s">
        <v>62</v>
      </c>
      <c r="B159" s="102" t="s">
        <v>65</v>
      </c>
      <c r="C159" s="103"/>
      <c r="D159" s="21">
        <v>600</v>
      </c>
      <c r="E159" s="35"/>
    </row>
    <row r="160" spans="1:5" s="34" customFormat="1" ht="23.45" customHeight="1" x14ac:dyDescent="0.25">
      <c r="A160" s="99" t="s">
        <v>64</v>
      </c>
      <c r="B160" s="102" t="s">
        <v>65</v>
      </c>
      <c r="C160" s="103"/>
      <c r="D160" s="21">
        <v>550</v>
      </c>
      <c r="E160" s="35"/>
    </row>
    <row r="161" spans="1:6" s="34" customFormat="1" ht="23.45" customHeight="1" x14ac:dyDescent="0.25">
      <c r="A161" s="101"/>
      <c r="B161" s="102" t="s">
        <v>106</v>
      </c>
      <c r="C161" s="103"/>
      <c r="D161" s="21">
        <v>6828</v>
      </c>
      <c r="E161" s="35"/>
    </row>
    <row r="162" spans="1:6" s="34" customFormat="1" ht="23.45" hidden="1" customHeight="1" x14ac:dyDescent="0.25">
      <c r="A162" s="99" t="s">
        <v>31</v>
      </c>
      <c r="B162" s="102"/>
      <c r="C162" s="103"/>
      <c r="D162" s="21"/>
      <c r="E162" s="35"/>
    </row>
    <row r="163" spans="1:6" s="34" customFormat="1" ht="18" customHeight="1" x14ac:dyDescent="0.25">
      <c r="A163" s="100"/>
      <c r="B163" s="102" t="s">
        <v>107</v>
      </c>
      <c r="C163" s="103"/>
      <c r="D163" s="41">
        <v>480</v>
      </c>
      <c r="E163" s="35"/>
    </row>
    <row r="164" spans="1:6" s="34" customFormat="1" ht="18" customHeight="1" x14ac:dyDescent="0.25">
      <c r="A164" s="100"/>
      <c r="B164" s="102" t="s">
        <v>108</v>
      </c>
      <c r="C164" s="103"/>
      <c r="D164" s="41">
        <v>37549.449999999997</v>
      </c>
      <c r="E164" s="35"/>
    </row>
    <row r="165" spans="1:6" s="34" customFormat="1" ht="18" customHeight="1" x14ac:dyDescent="0.25">
      <c r="A165" s="101"/>
      <c r="B165" s="102" t="s">
        <v>97</v>
      </c>
      <c r="C165" s="103"/>
      <c r="D165" s="41">
        <v>350</v>
      </c>
      <c r="E165" s="35"/>
    </row>
    <row r="166" spans="1:6" s="34" customFormat="1" ht="39" customHeight="1" x14ac:dyDescent="0.25">
      <c r="A166" s="76" t="s">
        <v>71</v>
      </c>
      <c r="B166" s="102" t="s">
        <v>114</v>
      </c>
      <c r="C166" s="103"/>
      <c r="D166" s="41">
        <v>201910.03</v>
      </c>
      <c r="E166" s="35"/>
    </row>
    <row r="167" spans="1:6" s="34" customFormat="1" ht="39.75" customHeight="1" x14ac:dyDescent="0.25">
      <c r="A167" s="76"/>
      <c r="B167" s="102" t="s">
        <v>115</v>
      </c>
      <c r="C167" s="103"/>
      <c r="D167" s="41">
        <v>17533</v>
      </c>
      <c r="E167" s="35"/>
    </row>
    <row r="168" spans="1:6" s="34" customFormat="1" x14ac:dyDescent="0.25">
      <c r="A168" s="76"/>
      <c r="B168" s="102" t="s">
        <v>116</v>
      </c>
      <c r="C168" s="103"/>
      <c r="D168" s="41">
        <v>35038</v>
      </c>
      <c r="E168" s="35"/>
    </row>
    <row r="169" spans="1:6" s="34" customFormat="1" ht="18" customHeight="1" x14ac:dyDescent="0.25">
      <c r="A169" s="76"/>
      <c r="B169" s="102" t="s">
        <v>117</v>
      </c>
      <c r="C169" s="103"/>
      <c r="D169" s="41">
        <v>17250</v>
      </c>
      <c r="E169" s="35"/>
    </row>
    <row r="170" spans="1:6" s="34" customFormat="1" ht="18" customHeight="1" x14ac:dyDescent="0.25">
      <c r="A170" s="76"/>
      <c r="B170" s="102" t="s">
        <v>118</v>
      </c>
      <c r="C170" s="103"/>
      <c r="D170" s="41">
        <v>19422</v>
      </c>
      <c r="E170" s="35"/>
    </row>
    <row r="171" spans="1:6" s="34" customFormat="1" ht="18" customHeight="1" x14ac:dyDescent="0.25">
      <c r="A171" s="76"/>
      <c r="B171" s="102" t="s">
        <v>119</v>
      </c>
      <c r="C171" s="103"/>
      <c r="D171" s="41">
        <v>95000</v>
      </c>
      <c r="E171" s="35"/>
    </row>
    <row r="172" spans="1:6" s="34" customFormat="1" ht="18" customHeight="1" x14ac:dyDescent="0.25">
      <c r="A172" s="76"/>
      <c r="B172" s="102" t="s">
        <v>120</v>
      </c>
      <c r="C172" s="103"/>
      <c r="D172" s="41">
        <v>400000</v>
      </c>
      <c r="E172" s="35"/>
    </row>
    <row r="173" spans="1:6" s="34" customFormat="1" x14ac:dyDescent="0.25">
      <c r="A173" s="77"/>
      <c r="B173" s="95" t="s">
        <v>121</v>
      </c>
      <c r="C173" s="96"/>
      <c r="D173" s="41">
        <v>1787.23</v>
      </c>
      <c r="E173" s="35"/>
    </row>
    <row r="174" spans="1:6" s="34" customFormat="1" ht="21" customHeight="1" x14ac:dyDescent="0.25">
      <c r="A174" s="23"/>
      <c r="B174" s="91" t="s">
        <v>20</v>
      </c>
      <c r="C174" s="92"/>
      <c r="D174" s="52">
        <f>D10+D141</f>
        <v>1653217.71</v>
      </c>
      <c r="E174" s="35"/>
      <c r="F174" s="36"/>
    </row>
    <row r="175" spans="1:6" s="34" customFormat="1" ht="17.45" customHeight="1" x14ac:dyDescent="0.25">
      <c r="A175" s="23"/>
      <c r="B175" s="91" t="s">
        <v>60</v>
      </c>
      <c r="C175" s="92"/>
      <c r="D175" s="69">
        <f>SUM(D176:D191)</f>
        <v>215429.6</v>
      </c>
      <c r="E175" s="35"/>
    </row>
    <row r="176" spans="1:6" s="34" customFormat="1" ht="37.5" customHeight="1" x14ac:dyDescent="0.25">
      <c r="A176" s="23" t="s">
        <v>71</v>
      </c>
      <c r="B176" s="95" t="s">
        <v>122</v>
      </c>
      <c r="C176" s="96"/>
      <c r="D176" s="70">
        <v>58768</v>
      </c>
      <c r="E176" s="35"/>
    </row>
    <row r="177" spans="1:6" s="34" customFormat="1" ht="36.75" customHeight="1" x14ac:dyDescent="0.25">
      <c r="A177" s="23"/>
      <c r="B177" s="95" t="s">
        <v>123</v>
      </c>
      <c r="C177" s="96"/>
      <c r="D177" s="70">
        <v>52763</v>
      </c>
      <c r="E177" s="35"/>
    </row>
    <row r="178" spans="1:6" s="34" customFormat="1" ht="36" customHeight="1" x14ac:dyDescent="0.25">
      <c r="A178" s="23"/>
      <c r="B178" s="95" t="s">
        <v>124</v>
      </c>
      <c r="C178" s="96"/>
      <c r="D178" s="70">
        <v>52763</v>
      </c>
      <c r="E178" s="38"/>
      <c r="F178" s="36"/>
    </row>
    <row r="179" spans="1:6" s="34" customFormat="1" ht="38.25" customHeight="1" x14ac:dyDescent="0.25">
      <c r="A179" s="23"/>
      <c r="B179" s="95" t="s">
        <v>125</v>
      </c>
      <c r="C179" s="96"/>
      <c r="D179" s="70">
        <v>36081.599999999999</v>
      </c>
      <c r="E179" s="38"/>
    </row>
    <row r="180" spans="1:6" s="34" customFormat="1" ht="18" customHeight="1" x14ac:dyDescent="0.25">
      <c r="A180" s="23" t="s">
        <v>15</v>
      </c>
      <c r="B180" s="95" t="s">
        <v>126</v>
      </c>
      <c r="C180" s="96"/>
      <c r="D180" s="70">
        <v>15054</v>
      </c>
      <c r="E180" s="38"/>
    </row>
    <row r="181" spans="1:6" s="34" customFormat="1" ht="18" hidden="1" customHeight="1" x14ac:dyDescent="0.25">
      <c r="A181" s="23"/>
      <c r="B181" s="95"/>
      <c r="C181" s="96"/>
      <c r="D181" s="70"/>
      <c r="E181" s="38"/>
    </row>
    <row r="182" spans="1:6" s="34" customFormat="1" ht="18" hidden="1" customHeight="1" x14ac:dyDescent="0.25">
      <c r="A182" s="23"/>
      <c r="B182" s="95"/>
      <c r="C182" s="96"/>
      <c r="D182" s="70"/>
      <c r="E182" s="38"/>
    </row>
    <row r="183" spans="1:6" s="34" customFormat="1" ht="18" hidden="1" customHeight="1" x14ac:dyDescent="0.25">
      <c r="A183" s="23"/>
      <c r="B183" s="95"/>
      <c r="C183" s="96"/>
      <c r="D183" s="70"/>
      <c r="E183" s="38"/>
    </row>
    <row r="184" spans="1:6" s="34" customFormat="1" ht="18" hidden="1" customHeight="1" x14ac:dyDescent="0.25">
      <c r="A184" s="23"/>
      <c r="B184" s="95"/>
      <c r="C184" s="96"/>
      <c r="D184" s="70"/>
      <c r="E184" s="38"/>
    </row>
    <row r="185" spans="1:6" s="34" customFormat="1" ht="18" hidden="1" customHeight="1" x14ac:dyDescent="0.25">
      <c r="A185" s="23"/>
      <c r="B185" s="95"/>
      <c r="C185" s="96"/>
      <c r="D185" s="70"/>
      <c r="E185" s="38"/>
    </row>
    <row r="186" spans="1:6" s="34" customFormat="1" ht="18" hidden="1" customHeight="1" x14ac:dyDescent="0.25">
      <c r="A186" s="23"/>
      <c r="B186" s="95"/>
      <c r="C186" s="96"/>
      <c r="D186" s="70"/>
      <c r="E186" s="38"/>
    </row>
    <row r="187" spans="1:6" s="34" customFormat="1" ht="18" hidden="1" customHeight="1" x14ac:dyDescent="0.25">
      <c r="A187" s="23"/>
      <c r="B187" s="95"/>
      <c r="C187" s="96"/>
      <c r="D187" s="70"/>
      <c r="E187" s="38"/>
    </row>
    <row r="188" spans="1:6" s="34" customFormat="1" ht="18" hidden="1" customHeight="1" x14ac:dyDescent="0.25">
      <c r="A188" s="23"/>
      <c r="B188" s="95"/>
      <c r="C188" s="96"/>
      <c r="D188" s="70"/>
      <c r="E188" s="38"/>
    </row>
    <row r="189" spans="1:6" s="34" customFormat="1" ht="18" hidden="1" customHeight="1" x14ac:dyDescent="0.25">
      <c r="A189" s="23"/>
      <c r="B189" s="95"/>
      <c r="C189" s="96"/>
      <c r="D189" s="70"/>
      <c r="E189" s="38"/>
    </row>
    <row r="190" spans="1:6" s="34" customFormat="1" hidden="1" x14ac:dyDescent="0.25">
      <c r="A190" s="23"/>
      <c r="B190" s="95"/>
      <c r="C190" s="96"/>
      <c r="D190" s="70"/>
      <c r="E190" s="38"/>
    </row>
    <row r="191" spans="1:6" s="34" customFormat="1" ht="24.6" customHeight="1" x14ac:dyDescent="0.25">
      <c r="A191" s="23"/>
      <c r="B191" s="104"/>
      <c r="C191" s="105"/>
      <c r="D191" s="70"/>
      <c r="E191" s="22"/>
      <c r="F191" s="36"/>
    </row>
    <row r="192" spans="1:6" ht="21.6" customHeight="1" x14ac:dyDescent="0.25">
      <c r="A192" s="24"/>
      <c r="B192" s="91" t="s">
        <v>61</v>
      </c>
      <c r="C192" s="92"/>
      <c r="D192" s="52">
        <f>D174+D175</f>
        <v>1868647.31</v>
      </c>
    </row>
    <row r="193" spans="1:9" s="39" customFormat="1" ht="19.149999999999999" customHeight="1" x14ac:dyDescent="0.25">
      <c r="A193" s="23"/>
      <c r="B193" s="91" t="s">
        <v>66</v>
      </c>
      <c r="C193" s="92"/>
      <c r="D193" s="28">
        <f>SUM(D194:D196)</f>
        <v>0</v>
      </c>
      <c r="F193" s="26"/>
      <c r="G193" s="26"/>
      <c r="H193" s="26"/>
      <c r="I193" s="26"/>
    </row>
    <row r="194" spans="1:9" s="39" customFormat="1" ht="9" hidden="1" customHeight="1" x14ac:dyDescent="0.25">
      <c r="A194" s="23" t="s">
        <v>70</v>
      </c>
      <c r="B194" s="93"/>
      <c r="C194" s="94"/>
      <c r="D194" s="44"/>
      <c r="F194" s="26"/>
      <c r="G194" s="26"/>
      <c r="H194" s="26"/>
      <c r="I194" s="26"/>
    </row>
    <row r="195" spans="1:9" s="39" customFormat="1" ht="28.15" customHeight="1" x14ac:dyDescent="0.25">
      <c r="A195" s="23"/>
      <c r="B195" s="95"/>
      <c r="C195" s="96"/>
      <c r="D195" s="37"/>
      <c r="F195" s="26"/>
      <c r="G195" s="26"/>
      <c r="H195" s="26"/>
      <c r="I195" s="26"/>
    </row>
    <row r="196" spans="1:9" s="39" customFormat="1" ht="27" customHeight="1" x14ac:dyDescent="0.25">
      <c r="A196" s="42"/>
      <c r="B196" s="97"/>
      <c r="C196" s="98"/>
      <c r="D196" s="37"/>
      <c r="F196" s="26"/>
      <c r="G196" s="26"/>
      <c r="H196" s="26"/>
      <c r="I196" s="26"/>
    </row>
  </sheetData>
  <mergeCells count="91">
    <mergeCell ref="B166:C166"/>
    <mergeCell ref="B169:C169"/>
    <mergeCell ref="B167:C167"/>
    <mergeCell ref="B168:C168"/>
    <mergeCell ref="B173:C173"/>
    <mergeCell ref="B171:C171"/>
    <mergeCell ref="B170:C170"/>
    <mergeCell ref="B172:C172"/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9:C59"/>
    <mergeCell ref="B80:C80"/>
    <mergeCell ref="B98:C98"/>
    <mergeCell ref="B116:C116"/>
    <mergeCell ref="B148:C148"/>
    <mergeCell ref="B134:C134"/>
    <mergeCell ref="B136:C136"/>
    <mergeCell ref="B137:C137"/>
    <mergeCell ref="B138:C138"/>
    <mergeCell ref="B139:C139"/>
    <mergeCell ref="B140:C140"/>
    <mergeCell ref="B155:C155"/>
    <mergeCell ref="B156:C156"/>
    <mergeCell ref="B157:C157"/>
    <mergeCell ref="B141:C141"/>
    <mergeCell ref="B142:C142"/>
    <mergeCell ref="B143:C143"/>
    <mergeCell ref="B144:C144"/>
    <mergeCell ref="B145:C145"/>
    <mergeCell ref="B146:C146"/>
    <mergeCell ref="B147:C147"/>
    <mergeCell ref="A142:A143"/>
    <mergeCell ref="A144:A145"/>
    <mergeCell ref="B158:C158"/>
    <mergeCell ref="B149:C149"/>
    <mergeCell ref="B150:C150"/>
    <mergeCell ref="A151:A158"/>
    <mergeCell ref="B151:C151"/>
    <mergeCell ref="B152:C152"/>
    <mergeCell ref="B153:C153"/>
    <mergeCell ref="B154:C154"/>
    <mergeCell ref="B162:C162"/>
    <mergeCell ref="B163:C163"/>
    <mergeCell ref="B165:C165"/>
    <mergeCell ref="B159:C159"/>
    <mergeCell ref="A160:A161"/>
    <mergeCell ref="B160:C160"/>
    <mergeCell ref="B161:C161"/>
    <mergeCell ref="B174:C174"/>
    <mergeCell ref="B175:C175"/>
    <mergeCell ref="B176:C176"/>
    <mergeCell ref="B177:C177"/>
    <mergeCell ref="B178:C178"/>
    <mergeCell ref="B179:C179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92:C192"/>
    <mergeCell ref="B193:C193"/>
    <mergeCell ref="B194:C194"/>
    <mergeCell ref="B195:C195"/>
    <mergeCell ref="B196:C196"/>
    <mergeCell ref="A162:A165"/>
    <mergeCell ref="B164:C164"/>
    <mergeCell ref="B186:C186"/>
    <mergeCell ref="B187:C187"/>
    <mergeCell ref="B188:C188"/>
  </mergeCells>
  <printOptions horizontalCentered="1"/>
  <pageMargins left="0.55118110236220474" right="0.19685039370078741" top="0.43307086614173229" bottom="0.23622047244094491" header="0.31496062992125984" footer="0.23622047244094491"/>
  <pageSetup paperSize="9" scale="68" fitToHeight="2" orientation="portrait" r:id="rId1"/>
  <headerFooter alignWithMargins="0"/>
  <rowBreaks count="1" manualBreakCount="1">
    <brk id="15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20.12.2019</vt:lpstr>
      <vt:lpstr>'20.12.2019'!Область_печати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2019-12-24T09:36:12Z</cp:lastPrinted>
  <dcterms:created xsi:type="dcterms:W3CDTF">2015-05-15T06:08:32Z</dcterms:created>
  <dcterms:modified xsi:type="dcterms:W3CDTF">2019-12-28T08:32:02Z</dcterms:modified>
</cp:coreProperties>
</file>